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SKSTATION\İzcedOrtak\UĞUR ÇALIŞMALAR\WEB Sitesi\WEB SİTESİ Klasörler\6 - Faydalı Linkler\"/>
    </mc:Choice>
  </mc:AlternateContent>
  <bookViews>
    <workbookView xWindow="0" yWindow="0" windowWidth="28800" windowHeight="10170"/>
  </bookViews>
  <sheets>
    <sheet name="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41" i="1" l="1"/>
  <c r="F1878" i="1" l="1"/>
  <c r="E1878" i="1" s="1"/>
  <c r="F1877" i="1"/>
  <c r="E1877" i="1" s="1"/>
  <c r="F1876" i="1"/>
  <c r="E1876" i="1" s="1"/>
  <c r="F1875" i="1"/>
  <c r="E1875" i="1" s="1"/>
  <c r="F1874" i="1"/>
  <c r="E1874" i="1" s="1"/>
  <c r="F1872" i="1"/>
  <c r="F1871" i="1"/>
  <c r="F1870" i="1"/>
  <c r="F1869" i="1"/>
  <c r="E1867" i="1"/>
  <c r="F1867" i="1" s="1"/>
  <c r="E1866" i="1"/>
  <c r="F1866" i="1" s="1"/>
  <c r="E1865" i="1"/>
  <c r="F1865" i="1" s="1"/>
  <c r="E1864" i="1"/>
  <c r="F1864" i="1" s="1"/>
  <c r="E1862" i="1"/>
  <c r="F1862" i="1" s="1"/>
  <c r="E1861" i="1"/>
  <c r="F1861" i="1" s="1"/>
  <c r="E1860" i="1"/>
  <c r="F1860" i="1" s="1"/>
  <c r="E1858" i="1"/>
  <c r="F1858" i="1" s="1"/>
  <c r="E1857" i="1"/>
  <c r="F1857" i="1" s="1"/>
  <c r="E1856" i="1"/>
  <c r="F1856" i="1" s="1"/>
  <c r="E1854" i="1"/>
  <c r="F1854" i="1" s="1"/>
  <c r="E1853" i="1"/>
  <c r="F1853" i="1" s="1"/>
  <c r="E1852" i="1"/>
  <c r="F1852" i="1" s="1"/>
  <c r="E1850" i="1"/>
  <c r="F1850" i="1" s="1"/>
  <c r="E1849" i="1"/>
  <c r="F1849" i="1" s="1"/>
  <c r="E1848" i="1"/>
  <c r="F1848" i="1" s="1"/>
  <c r="E1847" i="1"/>
  <c r="F1847" i="1" s="1"/>
  <c r="E1845" i="1"/>
  <c r="F1845" i="1" s="1"/>
  <c r="E1844" i="1"/>
  <c r="F1844" i="1" s="1"/>
  <c r="E1843" i="1"/>
  <c r="F1843" i="1" s="1"/>
  <c r="E1842" i="1"/>
  <c r="F1842" i="1" s="1"/>
  <c r="E1840" i="1"/>
  <c r="F1840" i="1" s="1"/>
  <c r="E1839" i="1"/>
  <c r="F1839" i="1" s="1"/>
  <c r="E1838" i="1"/>
  <c r="F1838" i="1" s="1"/>
  <c r="E1837" i="1"/>
  <c r="F1837" i="1" s="1"/>
  <c r="E1835" i="1"/>
  <c r="F1835" i="1" s="1"/>
  <c r="E1834" i="1"/>
  <c r="F1834" i="1" s="1"/>
  <c r="E1833" i="1"/>
  <c r="F1833" i="1" s="1"/>
  <c r="E1832" i="1"/>
  <c r="F1832" i="1" s="1"/>
  <c r="E1830" i="1"/>
  <c r="F1830" i="1" s="1"/>
  <c r="E1829" i="1"/>
  <c r="F1829" i="1" s="1"/>
  <c r="E1828" i="1"/>
  <c r="F1828" i="1" s="1"/>
  <c r="E1827" i="1"/>
  <c r="F1827" i="1" s="1"/>
  <c r="E1825" i="1"/>
  <c r="F1825" i="1" s="1"/>
  <c r="E1824" i="1"/>
  <c r="F1824" i="1" s="1"/>
  <c r="E1823" i="1"/>
  <c r="F1823" i="1" s="1"/>
  <c r="E1822" i="1"/>
  <c r="F1822" i="1" s="1"/>
  <c r="E1820" i="1"/>
  <c r="F1820" i="1" s="1"/>
  <c r="E1819" i="1"/>
  <c r="F1819" i="1" s="1"/>
  <c r="E1818" i="1"/>
  <c r="F1818" i="1" s="1"/>
  <c r="E1817" i="1"/>
  <c r="F1817" i="1" s="1"/>
  <c r="E1815" i="1"/>
  <c r="F1815" i="1" s="1"/>
  <c r="E1814" i="1"/>
  <c r="F1814" i="1" s="1"/>
  <c r="E1813" i="1"/>
  <c r="F1813" i="1" s="1"/>
  <c r="E1812" i="1"/>
  <c r="F1812" i="1" s="1"/>
  <c r="E1810" i="1"/>
  <c r="F1810" i="1" s="1"/>
  <c r="E1809" i="1"/>
  <c r="F1809" i="1" s="1"/>
  <c r="E1808" i="1"/>
  <c r="F1808" i="1" s="1"/>
  <c r="E1807" i="1"/>
  <c r="F1807" i="1" s="1"/>
  <c r="E1805" i="1"/>
  <c r="F1805" i="1" s="1"/>
  <c r="E1804" i="1"/>
  <c r="F1804" i="1" s="1"/>
  <c r="E1803" i="1"/>
  <c r="F1803" i="1" s="1"/>
  <c r="E1802" i="1"/>
  <c r="F1802" i="1" s="1"/>
  <c r="E1800" i="1"/>
  <c r="F1800" i="1" s="1"/>
  <c r="E1799" i="1"/>
  <c r="F1799" i="1" s="1"/>
  <c r="E1798" i="1"/>
  <c r="F1798" i="1" s="1"/>
  <c r="E1797" i="1"/>
  <c r="F1797" i="1" s="1"/>
  <c r="E1795" i="1"/>
  <c r="F1795" i="1" s="1"/>
  <c r="E1794" i="1"/>
  <c r="F1794" i="1" s="1"/>
  <c r="E1793" i="1"/>
  <c r="F1793" i="1" s="1"/>
  <c r="E1792" i="1"/>
  <c r="F1792" i="1" s="1"/>
  <c r="E1437" i="1"/>
  <c r="F1437" i="1" s="1"/>
  <c r="E1436" i="1"/>
  <c r="F1436" i="1" s="1"/>
  <c r="E1435" i="1"/>
  <c r="F1435" i="1" s="1"/>
  <c r="F1319" i="1" l="1"/>
  <c r="E1317" i="1" l="1"/>
  <c r="F1317" i="1" s="1"/>
  <c r="E1316" i="1"/>
  <c r="F1316" i="1" s="1"/>
  <c r="E1315" i="1"/>
  <c r="F1315" i="1" s="1"/>
  <c r="E1314" i="1"/>
  <c r="F1314" i="1" s="1"/>
  <c r="E1313" i="1"/>
  <c r="F1313" i="1" s="1"/>
  <c r="E1312" i="1"/>
  <c r="F1312" i="1" s="1"/>
  <c r="E1311" i="1"/>
  <c r="F1311" i="1" s="1"/>
  <c r="E1310" i="1"/>
  <c r="F1310" i="1" s="1"/>
  <c r="E1309" i="1"/>
  <c r="F1309" i="1" s="1"/>
  <c r="F1278" i="1" l="1"/>
  <c r="G1278" i="1" s="1"/>
  <c r="F1277" i="1"/>
  <c r="G1277" i="1" s="1"/>
  <c r="F1276" i="1"/>
  <c r="G1276" i="1" s="1"/>
  <c r="F1275" i="1"/>
  <c r="G1275" i="1" s="1"/>
  <c r="F1274" i="1"/>
  <c r="G1274" i="1" s="1"/>
  <c r="F1259" i="1" l="1"/>
  <c r="G1259" i="1" s="1"/>
  <c r="F1258" i="1"/>
  <c r="G1258" i="1" s="1"/>
  <c r="G1257" i="1"/>
  <c r="F1253" i="1"/>
  <c r="G1253" i="1" s="1"/>
  <c r="F1252" i="1"/>
  <c r="G1252" i="1" s="1"/>
  <c r="F1251" i="1"/>
  <c r="G1251" i="1" s="1"/>
  <c r="F1250" i="1"/>
  <c r="G1250" i="1" s="1"/>
  <c r="F1249" i="1"/>
  <c r="G1249" i="1" s="1"/>
  <c r="F1248" i="1"/>
  <c r="G1248" i="1" s="1"/>
  <c r="F1247" i="1"/>
  <c r="G1247" i="1" s="1"/>
  <c r="G1246" i="1"/>
  <c r="G1245" i="1"/>
  <c r="F1244" i="1"/>
  <c r="G1244" i="1" s="1"/>
  <c r="F1243" i="1"/>
  <c r="G1243" i="1" s="1"/>
  <c r="G1242" i="1"/>
  <c r="G1241" i="1"/>
  <c r="F1240" i="1"/>
  <c r="G1240" i="1" s="1"/>
  <c r="F1239" i="1"/>
  <c r="G1239" i="1" s="1"/>
  <c r="F1238" i="1"/>
  <c r="G1238" i="1" s="1"/>
  <c r="G1237" i="1"/>
  <c r="F1236" i="1"/>
  <c r="G1236" i="1" s="1"/>
  <c r="F1235" i="1"/>
  <c r="G1235" i="1" s="1"/>
  <c r="F1234" i="1"/>
  <c r="G1234" i="1" s="1"/>
  <c r="F1233" i="1"/>
  <c r="G1233" i="1" s="1"/>
  <c r="G1232" i="1"/>
  <c r="F1231" i="1"/>
  <c r="G1231" i="1" s="1"/>
  <c r="F1230" i="1"/>
  <c r="G1230" i="1" s="1"/>
  <c r="F1229" i="1"/>
  <c r="G1229" i="1" s="1"/>
  <c r="F1228" i="1"/>
  <c r="G1228" i="1" s="1"/>
  <c r="F1227" i="1"/>
  <c r="G1227" i="1" s="1"/>
  <c r="F1226" i="1"/>
  <c r="G1226" i="1" s="1"/>
  <c r="G1225" i="1"/>
  <c r="F1224" i="1"/>
  <c r="G1224" i="1" s="1"/>
  <c r="F1223" i="1"/>
  <c r="G1223" i="1" s="1"/>
  <c r="F1222" i="1"/>
  <c r="G1222" i="1" s="1"/>
  <c r="F1221" i="1"/>
  <c r="G1221" i="1" s="1"/>
  <c r="F1220" i="1"/>
  <c r="G1220" i="1" s="1"/>
  <c r="F1219" i="1"/>
  <c r="G1219" i="1" s="1"/>
  <c r="G1218" i="1"/>
  <c r="G1217" i="1"/>
  <c r="F1214" i="1"/>
  <c r="G1214" i="1" s="1"/>
  <c r="F1213" i="1"/>
  <c r="G1213" i="1" s="1"/>
  <c r="F1212" i="1"/>
  <c r="G1212" i="1" s="1"/>
  <c r="F1211" i="1"/>
  <c r="G1211" i="1" s="1"/>
  <c r="F1210" i="1"/>
  <c r="G1210" i="1" s="1"/>
  <c r="F1209" i="1"/>
  <c r="G1209" i="1" s="1"/>
  <c r="F1208" i="1"/>
  <c r="G1208" i="1" s="1"/>
  <c r="F1206" i="1"/>
  <c r="G1206" i="1" s="1"/>
  <c r="F1205" i="1"/>
  <c r="G1205" i="1" s="1"/>
  <c r="F1204" i="1"/>
  <c r="G1204" i="1" s="1"/>
  <c r="F1203" i="1"/>
  <c r="G1203" i="1" s="1"/>
  <c r="F1202" i="1"/>
  <c r="G1202" i="1" s="1"/>
  <c r="F1200" i="1"/>
  <c r="G1200" i="1" s="1"/>
  <c r="F1199" i="1"/>
  <c r="G1199" i="1" s="1"/>
  <c r="F1198" i="1"/>
  <c r="G1198" i="1" s="1"/>
  <c r="F1197" i="1"/>
  <c r="G1197" i="1" s="1"/>
  <c r="F1196" i="1"/>
  <c r="G1196" i="1" s="1"/>
  <c r="F1194" i="1"/>
  <c r="G1194" i="1" s="1"/>
  <c r="F1193" i="1"/>
  <c r="G1193" i="1" s="1"/>
  <c r="F1192" i="1"/>
  <c r="G1192" i="1" s="1"/>
  <c r="F1191" i="1"/>
  <c r="G1191" i="1" s="1"/>
  <c r="F1190" i="1"/>
  <c r="G1190" i="1" s="1"/>
  <c r="F1187" i="1"/>
  <c r="G1187" i="1" s="1"/>
  <c r="F1186" i="1"/>
  <c r="G1186" i="1" s="1"/>
  <c r="F1185" i="1"/>
  <c r="G1185" i="1" s="1"/>
  <c r="F1184" i="1"/>
  <c r="G1184" i="1" s="1"/>
  <c r="F1183" i="1"/>
  <c r="G1183" i="1" s="1"/>
  <c r="F1181" i="1"/>
  <c r="G1181" i="1" s="1"/>
  <c r="F1180" i="1"/>
  <c r="G1180" i="1" s="1"/>
  <c r="F1179" i="1"/>
  <c r="G1179" i="1" s="1"/>
  <c r="F1178" i="1"/>
  <c r="G1178" i="1" s="1"/>
  <c r="F1177" i="1"/>
  <c r="G1177" i="1" s="1"/>
  <c r="F1175" i="1"/>
  <c r="G1175" i="1" s="1"/>
  <c r="F1174" i="1"/>
  <c r="G1174" i="1" s="1"/>
  <c r="F1173" i="1"/>
  <c r="G1173" i="1" s="1"/>
  <c r="F1172" i="1"/>
  <c r="G1172" i="1" s="1"/>
  <c r="F1171" i="1"/>
  <c r="G1171" i="1" s="1"/>
  <c r="F1169" i="1"/>
  <c r="G1169" i="1" s="1"/>
  <c r="F1168" i="1"/>
  <c r="G1168" i="1" s="1"/>
  <c r="F1167" i="1"/>
  <c r="G1167" i="1" s="1"/>
  <c r="F1166" i="1"/>
  <c r="G1166" i="1" s="1"/>
  <c r="F1165" i="1"/>
  <c r="G1165" i="1" s="1"/>
  <c r="F1163" i="1"/>
  <c r="G1163" i="1" s="1"/>
  <c r="F1162" i="1"/>
  <c r="G1162" i="1" s="1"/>
  <c r="F1161" i="1"/>
  <c r="G1161" i="1" s="1"/>
  <c r="F1160" i="1"/>
  <c r="G1160" i="1" s="1"/>
  <c r="F1159" i="1"/>
  <c r="G1159" i="1" s="1"/>
  <c r="F1155" i="1"/>
  <c r="G1155" i="1" s="1"/>
  <c r="F1153" i="1"/>
  <c r="G1153" i="1" s="1"/>
  <c r="F1152" i="1"/>
  <c r="G1152" i="1" s="1"/>
  <c r="F1151" i="1"/>
  <c r="G1151" i="1" s="1"/>
  <c r="F1150" i="1"/>
  <c r="G1150" i="1" s="1"/>
  <c r="F1149" i="1"/>
  <c r="G1149" i="1" s="1"/>
  <c r="F1147" i="1"/>
  <c r="G1147" i="1" s="1"/>
  <c r="F1146" i="1"/>
  <c r="G1146" i="1" s="1"/>
  <c r="F1145" i="1"/>
  <c r="G1145" i="1" s="1"/>
  <c r="F1144" i="1"/>
  <c r="G1144" i="1" s="1"/>
  <c r="F1143" i="1"/>
  <c r="G1143" i="1" s="1"/>
  <c r="F1140" i="1"/>
  <c r="G1140" i="1" s="1"/>
  <c r="F1139" i="1"/>
  <c r="G1139" i="1" s="1"/>
  <c r="F1138" i="1"/>
  <c r="G1138" i="1" s="1"/>
  <c r="F1137" i="1"/>
  <c r="G1137" i="1" s="1"/>
  <c r="F1136" i="1"/>
  <c r="G1136" i="1" s="1"/>
  <c r="F1134" i="1"/>
  <c r="G1134" i="1" s="1"/>
  <c r="F1133" i="1"/>
  <c r="G1133" i="1" s="1"/>
  <c r="F1132" i="1"/>
  <c r="G1132" i="1" s="1"/>
  <c r="F1131" i="1"/>
  <c r="G1131" i="1" s="1"/>
  <c r="F1130" i="1"/>
  <c r="G1130" i="1" s="1"/>
  <c r="F1127" i="1"/>
  <c r="G1127" i="1" s="1"/>
  <c r="F1126" i="1"/>
  <c r="G1126" i="1" s="1"/>
  <c r="F1125" i="1"/>
  <c r="G1125" i="1" s="1"/>
  <c r="F1124" i="1"/>
  <c r="G1124" i="1" s="1"/>
  <c r="F1123" i="1"/>
  <c r="G1123" i="1" s="1"/>
  <c r="F1121" i="1"/>
  <c r="G1121" i="1" s="1"/>
  <c r="F1120" i="1"/>
  <c r="G1120" i="1" s="1"/>
  <c r="F1119" i="1"/>
  <c r="G1119" i="1" s="1"/>
  <c r="F1118" i="1"/>
  <c r="G1118" i="1" s="1"/>
  <c r="F1117" i="1"/>
  <c r="G1117" i="1" s="1"/>
  <c r="F1112" i="1"/>
  <c r="G1112" i="1" s="1"/>
  <c r="F1111" i="1"/>
  <c r="G1111" i="1" s="1"/>
  <c r="F1110" i="1"/>
  <c r="G1110" i="1" s="1"/>
  <c r="F1109" i="1"/>
  <c r="G1109" i="1" s="1"/>
  <c r="F1108" i="1"/>
  <c r="G1108" i="1" s="1"/>
  <c r="F1106" i="1"/>
  <c r="G1106" i="1" s="1"/>
  <c r="F1105" i="1"/>
  <c r="G1105" i="1" s="1"/>
  <c r="F1104" i="1"/>
  <c r="G1104" i="1" s="1"/>
  <c r="F1103" i="1"/>
  <c r="G1103" i="1" s="1"/>
  <c r="F1102" i="1"/>
  <c r="G1102" i="1" s="1"/>
  <c r="F1098" i="1"/>
  <c r="G1098" i="1" s="1"/>
  <c r="F1097" i="1"/>
  <c r="G1097" i="1" s="1"/>
  <c r="F1095" i="1"/>
  <c r="G1095" i="1" s="1"/>
  <c r="G1094" i="1"/>
  <c r="F1093" i="1"/>
  <c r="G1093" i="1" s="1"/>
  <c r="G1092" i="1"/>
  <c r="F1091" i="1"/>
  <c r="G1091" i="1" s="1"/>
  <c r="F1090" i="1"/>
  <c r="G1090" i="1" s="1"/>
  <c r="F1088" i="1"/>
  <c r="G1088" i="1" s="1"/>
  <c r="F1087" i="1"/>
  <c r="G1087" i="1" s="1"/>
  <c r="F1086" i="1"/>
  <c r="G1086" i="1" s="1"/>
  <c r="G1085" i="1"/>
  <c r="G1084" i="1"/>
  <c r="G1083" i="1"/>
  <c r="F1081" i="1"/>
  <c r="G1081" i="1" s="1"/>
  <c r="G1080" i="1"/>
  <c r="F1079" i="1"/>
  <c r="G1079" i="1" s="1"/>
  <c r="F1077" i="1"/>
  <c r="G1077" i="1" s="1"/>
  <c r="G1076" i="1"/>
  <c r="G1074" i="1"/>
  <c r="G1071" i="1"/>
  <c r="G1070" i="1"/>
  <c r="G1069" i="1"/>
  <c r="F1068" i="1"/>
  <c r="G1068" i="1" s="1"/>
  <c r="F1067" i="1"/>
  <c r="G1067" i="1" s="1"/>
  <c r="F1066" i="1"/>
  <c r="G1066" i="1" s="1"/>
  <c r="G1065" i="1"/>
  <c r="F1063" i="1"/>
  <c r="G1063" i="1" s="1"/>
  <c r="F1062" i="1"/>
  <c r="G1062" i="1" s="1"/>
  <c r="F1060" i="1"/>
  <c r="G1060" i="1" s="1"/>
  <c r="F1058" i="1"/>
  <c r="G1058" i="1" s="1"/>
  <c r="F1057" i="1"/>
  <c r="G1057" i="1" s="1"/>
  <c r="F1056" i="1"/>
  <c r="G1056" i="1" s="1"/>
  <c r="F1055" i="1"/>
  <c r="G1055" i="1" s="1"/>
  <c r="F1054" i="1"/>
  <c r="G1054" i="1" s="1"/>
  <c r="F1053" i="1"/>
  <c r="G1053" i="1" s="1"/>
  <c r="F1052" i="1"/>
  <c r="G1052" i="1" s="1"/>
  <c r="F1051" i="1"/>
  <c r="G1051" i="1" s="1"/>
  <c r="F1050" i="1"/>
  <c r="G1050" i="1" s="1"/>
  <c r="F1049" i="1"/>
  <c r="G1049" i="1" s="1"/>
  <c r="F1048" i="1"/>
  <c r="G1048" i="1" s="1"/>
  <c r="F1047" i="1"/>
  <c r="G1047" i="1" s="1"/>
  <c r="F1046" i="1"/>
  <c r="G1046" i="1" s="1"/>
  <c r="F1045" i="1"/>
  <c r="G1045" i="1" s="1"/>
  <c r="F1044" i="1"/>
  <c r="G1044" i="1" s="1"/>
  <c r="F1042" i="1"/>
  <c r="G1042" i="1" s="1"/>
  <c r="F1041" i="1"/>
  <c r="G1041" i="1" s="1"/>
  <c r="F1040" i="1"/>
  <c r="G1040" i="1" s="1"/>
  <c r="F1039" i="1"/>
  <c r="G1039" i="1" s="1"/>
  <c r="F1038" i="1"/>
  <c r="G1038" i="1" s="1"/>
  <c r="F1037" i="1"/>
  <c r="G1037" i="1" s="1"/>
  <c r="F1036" i="1"/>
  <c r="G1036" i="1" s="1"/>
  <c r="F1035" i="1"/>
  <c r="G1035" i="1" s="1"/>
  <c r="F1034" i="1"/>
  <c r="G1034" i="1" s="1"/>
  <c r="F1032" i="1"/>
  <c r="G1032" i="1" s="1"/>
  <c r="F1031" i="1"/>
  <c r="G1031" i="1" s="1"/>
  <c r="F1030" i="1"/>
  <c r="G1030" i="1" s="1"/>
  <c r="F1029" i="1"/>
  <c r="G1029" i="1" s="1"/>
  <c r="F1028" i="1"/>
  <c r="G1028" i="1" s="1"/>
  <c r="F1027" i="1"/>
  <c r="G1027" i="1" s="1"/>
  <c r="F1026" i="1"/>
  <c r="G1026" i="1" s="1"/>
  <c r="F1024" i="1"/>
  <c r="G1024" i="1" s="1"/>
  <c r="F1023" i="1"/>
  <c r="G1023" i="1" s="1"/>
  <c r="F1022" i="1"/>
  <c r="G1022" i="1" s="1"/>
  <c r="F1021" i="1"/>
  <c r="G1021" i="1" s="1"/>
  <c r="F1020" i="1"/>
  <c r="G1020" i="1" s="1"/>
  <c r="F1019" i="1"/>
  <c r="G1019" i="1" s="1"/>
  <c r="F1017" i="1"/>
  <c r="G1017" i="1" s="1"/>
  <c r="G1016" i="1"/>
  <c r="F1015" i="1"/>
  <c r="G1015" i="1" s="1"/>
  <c r="F1014" i="1"/>
  <c r="G1014" i="1" s="1"/>
  <c r="F1013" i="1"/>
  <c r="G1013" i="1" s="1"/>
  <c r="F1012" i="1"/>
  <c r="G1012" i="1" s="1"/>
  <c r="G1011" i="1"/>
  <c r="F1010" i="1"/>
  <c r="G1010" i="1" s="1"/>
  <c r="F1009" i="1"/>
  <c r="G1009" i="1" s="1"/>
  <c r="F1008" i="1"/>
  <c r="G1008" i="1" s="1"/>
  <c r="F1007" i="1"/>
  <c r="G1007" i="1" s="1"/>
  <c r="F1006" i="1"/>
  <c r="G1006" i="1" s="1"/>
  <c r="F1004" i="1"/>
  <c r="G1004" i="1" s="1"/>
  <c r="G1003" i="1"/>
  <c r="F1002" i="1"/>
  <c r="G1002" i="1" s="1"/>
  <c r="F1001" i="1"/>
  <c r="G1001" i="1" s="1"/>
  <c r="F1000" i="1"/>
  <c r="G1000" i="1" s="1"/>
  <c r="F999" i="1"/>
  <c r="G999" i="1" s="1"/>
  <c r="F998" i="1"/>
  <c r="G998" i="1" s="1"/>
  <c r="F997" i="1"/>
  <c r="G997" i="1" s="1"/>
  <c r="F996" i="1"/>
  <c r="G996" i="1" s="1"/>
  <c r="F995" i="1"/>
  <c r="G995" i="1" s="1"/>
  <c r="F994" i="1"/>
  <c r="G994" i="1" s="1"/>
  <c r="G992" i="1"/>
  <c r="F991" i="1"/>
  <c r="G991" i="1" s="1"/>
  <c r="F990" i="1"/>
  <c r="G990" i="1" s="1"/>
  <c r="F989" i="1"/>
  <c r="G989" i="1" s="1"/>
  <c r="F987" i="1"/>
  <c r="G987" i="1" s="1"/>
  <c r="F986" i="1"/>
  <c r="G986" i="1" s="1"/>
  <c r="F985" i="1"/>
  <c r="G985" i="1" s="1"/>
  <c r="F984" i="1"/>
  <c r="G984" i="1" s="1"/>
  <c r="F983" i="1"/>
  <c r="G983" i="1" s="1"/>
  <c r="G982" i="1"/>
  <c r="F981" i="1"/>
  <c r="G981" i="1" s="1"/>
  <c r="F980" i="1"/>
  <c r="G980" i="1" s="1"/>
  <c r="F979" i="1"/>
  <c r="G979" i="1" s="1"/>
  <c r="F978" i="1"/>
  <c r="G978" i="1" s="1"/>
  <c r="F976" i="1"/>
  <c r="G976" i="1" s="1"/>
  <c r="G975" i="1"/>
  <c r="F974" i="1"/>
  <c r="G974" i="1" s="1"/>
  <c r="F973" i="1"/>
  <c r="G973" i="1" s="1"/>
  <c r="F971" i="1"/>
  <c r="G971" i="1" s="1"/>
  <c r="F970" i="1"/>
  <c r="G970" i="1" s="1"/>
  <c r="F969" i="1"/>
  <c r="G969" i="1" s="1"/>
  <c r="F968" i="1"/>
  <c r="G968" i="1" s="1"/>
  <c r="F967" i="1"/>
  <c r="G967" i="1" s="1"/>
  <c r="F966" i="1"/>
  <c r="G966" i="1" s="1"/>
  <c r="F965" i="1"/>
  <c r="G965" i="1" s="1"/>
  <c r="F964" i="1"/>
  <c r="G964" i="1" s="1"/>
  <c r="F962" i="1"/>
  <c r="G962" i="1" s="1"/>
  <c r="F961" i="1"/>
  <c r="G961" i="1" s="1"/>
  <c r="G960" i="1"/>
  <c r="F959" i="1"/>
  <c r="G959" i="1" s="1"/>
  <c r="F958" i="1"/>
  <c r="G958" i="1" s="1"/>
  <c r="F957" i="1"/>
  <c r="G957" i="1" s="1"/>
  <c r="F956" i="1"/>
  <c r="G956" i="1" s="1"/>
  <c r="F954" i="1"/>
  <c r="G954" i="1" s="1"/>
  <c r="F953" i="1"/>
  <c r="G953" i="1" s="1"/>
  <c r="F952" i="1"/>
  <c r="G952" i="1" s="1"/>
  <c r="F951" i="1"/>
  <c r="G951" i="1" s="1"/>
  <c r="F950" i="1"/>
  <c r="G950" i="1" s="1"/>
  <c r="F949" i="1"/>
  <c r="G949" i="1" s="1"/>
  <c r="G948" i="1"/>
  <c r="F947" i="1"/>
  <c r="G947" i="1" s="1"/>
  <c r="F946" i="1"/>
  <c r="G946" i="1" s="1"/>
  <c r="F945" i="1"/>
  <c r="G945" i="1" s="1"/>
  <c r="F943" i="1"/>
  <c r="G943" i="1" s="1"/>
  <c r="F942" i="1"/>
  <c r="G942" i="1" s="1"/>
  <c r="G941" i="1"/>
  <c r="F940" i="1"/>
  <c r="G940" i="1" s="1"/>
  <c r="F939" i="1"/>
  <c r="G939" i="1" s="1"/>
  <c r="F938" i="1"/>
  <c r="G938" i="1" s="1"/>
  <c r="F937" i="1"/>
  <c r="G937" i="1" s="1"/>
  <c r="G935" i="1"/>
  <c r="F934" i="1"/>
  <c r="G934" i="1" s="1"/>
  <c r="G933" i="1"/>
  <c r="F932" i="1"/>
  <c r="G932" i="1" s="1"/>
  <c r="F931" i="1"/>
  <c r="G931" i="1" s="1"/>
  <c r="F930" i="1"/>
  <c r="G930" i="1" s="1"/>
  <c r="F928" i="1"/>
  <c r="G928" i="1" s="1"/>
  <c r="F927" i="1"/>
  <c r="G927" i="1" s="1"/>
  <c r="F925" i="1"/>
  <c r="G925" i="1" s="1"/>
  <c r="F924" i="1"/>
  <c r="G924" i="1" s="1"/>
  <c r="F923" i="1"/>
  <c r="G923" i="1" s="1"/>
  <c r="G922" i="1"/>
  <c r="F921" i="1"/>
  <c r="G921" i="1" s="1"/>
  <c r="F920" i="1"/>
  <c r="G920" i="1" s="1"/>
  <c r="F918" i="1"/>
  <c r="G918" i="1" s="1"/>
  <c r="F917" i="1"/>
  <c r="G917" i="1" s="1"/>
  <c r="F916" i="1"/>
  <c r="G916" i="1" s="1"/>
  <c r="F915" i="1"/>
  <c r="G915" i="1" s="1"/>
  <c r="F913" i="1"/>
  <c r="G913" i="1" s="1"/>
  <c r="F912" i="1"/>
  <c r="G912" i="1" s="1"/>
  <c r="G911" i="1"/>
  <c r="F910" i="1"/>
  <c r="G910" i="1" s="1"/>
  <c r="F909" i="1"/>
  <c r="G909" i="1" s="1"/>
  <c r="F907" i="1"/>
  <c r="G907" i="1" s="1"/>
  <c r="F906" i="1"/>
  <c r="G906" i="1" s="1"/>
  <c r="G905" i="1"/>
  <c r="F904" i="1"/>
  <c r="G904" i="1" s="1"/>
  <c r="F903" i="1"/>
  <c r="G903" i="1" s="1"/>
  <c r="F901" i="1"/>
  <c r="G901" i="1" s="1"/>
  <c r="F900" i="1"/>
  <c r="G900" i="1" s="1"/>
  <c r="G899" i="1"/>
  <c r="G898" i="1"/>
  <c r="G897" i="1"/>
  <c r="F896" i="1"/>
  <c r="G896" i="1" s="1"/>
  <c r="F894" i="1"/>
  <c r="G894" i="1" s="1"/>
  <c r="F893" i="1"/>
  <c r="G893" i="1" s="1"/>
  <c r="G892" i="1"/>
  <c r="G891" i="1"/>
  <c r="G890" i="1"/>
  <c r="F889" i="1"/>
  <c r="G889" i="1" s="1"/>
  <c r="F887" i="1"/>
  <c r="G887" i="1" s="1"/>
  <c r="F886" i="1"/>
  <c r="G886" i="1" s="1"/>
  <c r="F885" i="1"/>
  <c r="G885" i="1" s="1"/>
  <c r="G884" i="1"/>
  <c r="F883" i="1"/>
  <c r="G883" i="1" s="1"/>
  <c r="F882" i="1"/>
  <c r="G882" i="1" s="1"/>
  <c r="F881" i="1"/>
  <c r="G881" i="1" s="1"/>
  <c r="F880" i="1"/>
  <c r="G880" i="1" s="1"/>
  <c r="F879" i="1"/>
  <c r="G879" i="1" s="1"/>
  <c r="F877" i="1"/>
  <c r="G877" i="1" s="1"/>
  <c r="F876" i="1"/>
  <c r="G876" i="1" s="1"/>
  <c r="F875" i="1"/>
  <c r="G875" i="1" s="1"/>
  <c r="G874" i="1"/>
  <c r="F873" i="1"/>
  <c r="G873" i="1" s="1"/>
  <c r="F872" i="1"/>
  <c r="G872" i="1" s="1"/>
  <c r="F871" i="1"/>
  <c r="G871" i="1" s="1"/>
  <c r="F870" i="1"/>
  <c r="G870" i="1" s="1"/>
  <c r="F868" i="1"/>
  <c r="G868" i="1" s="1"/>
  <c r="F867" i="1"/>
  <c r="G867" i="1" s="1"/>
  <c r="F866" i="1"/>
  <c r="G866" i="1" s="1"/>
  <c r="F865" i="1"/>
  <c r="G865" i="1" s="1"/>
  <c r="F864" i="1"/>
  <c r="G864" i="1" s="1"/>
  <c r="F863" i="1"/>
  <c r="G863" i="1" s="1"/>
  <c r="F862" i="1"/>
  <c r="G862" i="1" s="1"/>
  <c r="F861" i="1"/>
  <c r="G861" i="1" s="1"/>
  <c r="F860" i="1"/>
  <c r="G860" i="1" s="1"/>
  <c r="F859" i="1"/>
  <c r="G859" i="1" s="1"/>
  <c r="F858" i="1"/>
  <c r="G858" i="1" s="1"/>
  <c r="F856" i="1"/>
  <c r="G856" i="1" s="1"/>
  <c r="G855" i="1"/>
  <c r="F854" i="1"/>
  <c r="G854" i="1" s="1"/>
  <c r="F853" i="1"/>
  <c r="G853" i="1" s="1"/>
  <c r="F852" i="1"/>
  <c r="G852" i="1" s="1"/>
  <c r="F851" i="1"/>
  <c r="G851" i="1" s="1"/>
  <c r="F849" i="1"/>
  <c r="G849" i="1" s="1"/>
  <c r="F848" i="1"/>
  <c r="G848" i="1" s="1"/>
  <c r="F847" i="1"/>
  <c r="G847" i="1" s="1"/>
  <c r="F846" i="1"/>
  <c r="G846" i="1" s="1"/>
  <c r="F845" i="1"/>
  <c r="G845" i="1" s="1"/>
  <c r="F844" i="1"/>
  <c r="G844" i="1" s="1"/>
  <c r="F843" i="1"/>
  <c r="G843" i="1" s="1"/>
  <c r="F842" i="1"/>
  <c r="G842" i="1" s="1"/>
  <c r="F841" i="1"/>
  <c r="G841" i="1" s="1"/>
  <c r="F839" i="1"/>
  <c r="G839" i="1" s="1"/>
  <c r="F838" i="1"/>
  <c r="G838" i="1" s="1"/>
  <c r="F837" i="1"/>
  <c r="G837" i="1" s="1"/>
  <c r="F836" i="1"/>
  <c r="G836" i="1" s="1"/>
  <c r="F835" i="1"/>
  <c r="G835" i="1" s="1"/>
  <c r="F834" i="1"/>
  <c r="G834" i="1" s="1"/>
  <c r="G833" i="1"/>
  <c r="G832" i="1"/>
  <c r="G831" i="1"/>
  <c r="F830" i="1"/>
  <c r="G830" i="1" s="1"/>
  <c r="F828" i="1"/>
  <c r="G828" i="1" s="1"/>
  <c r="F827" i="1"/>
  <c r="G827" i="1" s="1"/>
  <c r="G826" i="1"/>
  <c r="F825" i="1"/>
  <c r="G825" i="1" s="1"/>
  <c r="F824" i="1"/>
  <c r="G824" i="1" s="1"/>
  <c r="F823" i="1"/>
  <c r="G823" i="1" s="1"/>
  <c r="F822" i="1"/>
  <c r="G822" i="1" s="1"/>
  <c r="F821" i="1"/>
  <c r="G821" i="1" s="1"/>
  <c r="F819" i="1"/>
  <c r="G819" i="1" s="1"/>
  <c r="F818" i="1"/>
  <c r="G818" i="1" s="1"/>
  <c r="G816" i="1"/>
  <c r="F814" i="1"/>
  <c r="G814" i="1" s="1"/>
  <c r="F812" i="1"/>
  <c r="G812" i="1" s="1"/>
  <c r="F811" i="1"/>
  <c r="G811" i="1" s="1"/>
  <c r="G810" i="1"/>
  <c r="G809" i="1"/>
  <c r="G807" i="1"/>
  <c r="G806" i="1"/>
  <c r="G805" i="1"/>
  <c r="F804" i="1"/>
  <c r="G804" i="1" s="1"/>
  <c r="F803" i="1"/>
  <c r="G803" i="1" s="1"/>
  <c r="F802" i="1"/>
  <c r="G802" i="1" s="1"/>
  <c r="F801" i="1"/>
  <c r="G801" i="1" s="1"/>
  <c r="F800" i="1"/>
  <c r="G800" i="1" s="1"/>
  <c r="F799" i="1"/>
  <c r="G799" i="1" s="1"/>
  <c r="G796" i="1"/>
  <c r="F795" i="1"/>
  <c r="G795" i="1" s="1"/>
  <c r="F794" i="1"/>
  <c r="G794" i="1" s="1"/>
  <c r="F792" i="1"/>
  <c r="G792" i="1" s="1"/>
  <c r="F791" i="1"/>
  <c r="G791" i="1" s="1"/>
  <c r="F790" i="1"/>
  <c r="G790" i="1" s="1"/>
  <c r="G789" i="1"/>
  <c r="F788" i="1"/>
  <c r="G788" i="1" s="1"/>
  <c r="G787" i="1"/>
  <c r="F786" i="1"/>
  <c r="G786" i="1" s="1"/>
  <c r="F784" i="1"/>
  <c r="G784" i="1" s="1"/>
  <c r="F783" i="1"/>
  <c r="G783" i="1" s="1"/>
  <c r="F782" i="1"/>
  <c r="G782" i="1" s="1"/>
  <c r="F781" i="1"/>
  <c r="G781" i="1" s="1"/>
  <c r="F780" i="1"/>
  <c r="G780" i="1" s="1"/>
  <c r="F779" i="1"/>
  <c r="G779" i="1" s="1"/>
  <c r="F778" i="1"/>
  <c r="G778" i="1" s="1"/>
  <c r="F777" i="1"/>
  <c r="G777" i="1" s="1"/>
  <c r="G776" i="1"/>
  <c r="F774" i="1"/>
  <c r="G774" i="1" s="1"/>
  <c r="F773" i="1"/>
  <c r="G773" i="1" s="1"/>
  <c r="F772" i="1"/>
  <c r="G772" i="1" s="1"/>
  <c r="F771" i="1"/>
  <c r="G771" i="1" s="1"/>
  <c r="F770" i="1"/>
  <c r="G770" i="1" s="1"/>
  <c r="F769" i="1"/>
  <c r="G769" i="1" s="1"/>
  <c r="F768" i="1"/>
  <c r="G768" i="1" s="1"/>
  <c r="F767" i="1"/>
  <c r="G767" i="1" s="1"/>
  <c r="F765" i="1" l="1"/>
  <c r="G765" i="1" s="1"/>
  <c r="E763" i="1"/>
  <c r="F763" i="1" s="1"/>
  <c r="F760" i="1"/>
  <c r="G760" i="1" s="1"/>
  <c r="F759" i="1"/>
  <c r="E754" i="1"/>
  <c r="F754" i="1" s="1"/>
  <c r="E503" i="1"/>
  <c r="F503" i="1" s="1"/>
  <c r="E502" i="1"/>
  <c r="F502" i="1" s="1"/>
  <c r="E501" i="1"/>
  <c r="F501" i="1" s="1"/>
  <c r="E500" i="1"/>
  <c r="F500" i="1" s="1"/>
  <c r="E499" i="1"/>
  <c r="F499" i="1" s="1"/>
  <c r="E498" i="1"/>
  <c r="F498" i="1" s="1"/>
  <c r="E497" i="1"/>
  <c r="E496" i="1"/>
  <c r="E495" i="1"/>
  <c r="F495" i="1" s="1"/>
  <c r="E494" i="1"/>
  <c r="E491" i="1"/>
  <c r="F491" i="1" s="1"/>
  <c r="E490" i="1"/>
  <c r="F490" i="1" s="1"/>
  <c r="E489" i="1"/>
  <c r="F489" i="1" s="1"/>
  <c r="E487" i="1"/>
  <c r="F487" i="1" s="1"/>
  <c r="E486" i="1"/>
  <c r="F486" i="1" s="1"/>
  <c r="E485" i="1"/>
  <c r="F485" i="1" s="1"/>
  <c r="E484" i="1"/>
  <c r="F484" i="1" s="1"/>
  <c r="F497" i="1" l="1"/>
  <c r="G497" i="1" s="1"/>
  <c r="G495" i="1"/>
  <c r="F494" i="1"/>
  <c r="G494" i="1" s="1"/>
  <c r="F496" i="1"/>
  <c r="G496" i="1" s="1"/>
  <c r="E458" i="1" l="1"/>
  <c r="F458" i="1" s="1"/>
  <c r="E457" i="1"/>
  <c r="F457" i="1" s="1"/>
  <c r="E454" i="1"/>
  <c r="F454" i="1" s="1"/>
  <c r="E453" i="1"/>
  <c r="F453" i="1" s="1"/>
  <c r="E451" i="1"/>
  <c r="F451" i="1" s="1"/>
  <c r="E450" i="1"/>
  <c r="F450" i="1" s="1"/>
  <c r="E449" i="1"/>
  <c r="F449" i="1" s="1"/>
  <c r="E448" i="1"/>
  <c r="F448" i="1" s="1"/>
  <c r="E447" i="1"/>
  <c r="F447" i="1" s="1"/>
  <c r="E446" i="1"/>
  <c r="F446" i="1" s="1"/>
  <c r="E445" i="1"/>
  <c r="F445" i="1" s="1"/>
  <c r="E444" i="1"/>
  <c r="F444" i="1" s="1"/>
  <c r="E443" i="1"/>
  <c r="F443" i="1" s="1"/>
  <c r="E440" i="1"/>
  <c r="F440" i="1" s="1"/>
  <c r="E439" i="1"/>
  <c r="F439" i="1" s="1"/>
  <c r="E438" i="1"/>
  <c r="F438" i="1" s="1"/>
  <c r="E437" i="1"/>
  <c r="F437" i="1" s="1"/>
  <c r="E436" i="1"/>
  <c r="F436" i="1" s="1"/>
  <c r="E435" i="1"/>
  <c r="F435" i="1" s="1"/>
  <c r="E432" i="1"/>
  <c r="F432" i="1" s="1"/>
  <c r="E431" i="1"/>
  <c r="F431" i="1" s="1"/>
  <c r="E430" i="1"/>
  <c r="F430" i="1" s="1"/>
  <c r="E429" i="1"/>
  <c r="F429" i="1" s="1"/>
  <c r="E428" i="1"/>
  <c r="F428" i="1" s="1"/>
  <c r="E427" i="1"/>
  <c r="F427" i="1" s="1"/>
  <c r="E426" i="1"/>
  <c r="F426" i="1" s="1"/>
  <c r="E425" i="1"/>
  <c r="F425" i="1" s="1"/>
  <c r="E424" i="1"/>
  <c r="F424" i="1" s="1"/>
  <c r="E423" i="1"/>
  <c r="F423" i="1" s="1"/>
  <c r="E422" i="1"/>
  <c r="F422" i="1" s="1"/>
  <c r="E421" i="1"/>
  <c r="F421" i="1" s="1"/>
  <c r="E420" i="1"/>
  <c r="F420" i="1" s="1"/>
  <c r="E419" i="1"/>
  <c r="F419" i="1" s="1"/>
  <c r="E418" i="1"/>
  <c r="F418" i="1" s="1"/>
  <c r="E417" i="1"/>
  <c r="F417" i="1" s="1"/>
  <c r="E416" i="1"/>
  <c r="F416" i="1" s="1"/>
  <c r="E415" i="1"/>
  <c r="F415" i="1" s="1"/>
  <c r="E414" i="1"/>
  <c r="F414" i="1" s="1"/>
  <c r="E413" i="1"/>
  <c r="F413" i="1" s="1"/>
  <c r="E412" i="1"/>
  <c r="F412" i="1" s="1"/>
  <c r="E411" i="1"/>
  <c r="F411" i="1" s="1"/>
  <c r="E410" i="1"/>
  <c r="F410" i="1" s="1"/>
  <c r="E409" i="1"/>
  <c r="F409" i="1" s="1"/>
  <c r="E408" i="1"/>
  <c r="F408" i="1" s="1"/>
  <c r="E407" i="1"/>
  <c r="F407" i="1" s="1"/>
  <c r="E406" i="1"/>
  <c r="F406" i="1" s="1"/>
  <c r="E405" i="1"/>
  <c r="F405" i="1" s="1"/>
  <c r="E404" i="1"/>
  <c r="F404" i="1" s="1"/>
  <c r="E403" i="1"/>
  <c r="F403" i="1" s="1"/>
  <c r="E402" i="1"/>
  <c r="F402" i="1" s="1"/>
  <c r="E401" i="1"/>
  <c r="F401" i="1" s="1"/>
  <c r="E400" i="1"/>
  <c r="F400" i="1" s="1"/>
  <c r="E399" i="1"/>
  <c r="F399" i="1" s="1"/>
  <c r="E398" i="1"/>
  <c r="F398" i="1" s="1"/>
  <c r="E397" i="1"/>
  <c r="F397" i="1" s="1"/>
  <c r="E396" i="1"/>
  <c r="F396" i="1" s="1"/>
  <c r="E395" i="1"/>
  <c r="F395" i="1" s="1"/>
  <c r="E394" i="1"/>
  <c r="F394" i="1" s="1"/>
  <c r="E393" i="1"/>
  <c r="F393" i="1" s="1"/>
  <c r="E392" i="1"/>
  <c r="F392" i="1" s="1"/>
  <c r="E391" i="1"/>
  <c r="F391" i="1" s="1"/>
  <c r="E390" i="1"/>
  <c r="F390" i="1" s="1"/>
  <c r="E389" i="1"/>
  <c r="F389" i="1" s="1"/>
  <c r="E388" i="1"/>
  <c r="F388" i="1" s="1"/>
  <c r="E387" i="1"/>
  <c r="F387" i="1" s="1"/>
  <c r="E386" i="1"/>
  <c r="F386" i="1" s="1"/>
  <c r="E385" i="1"/>
  <c r="F385" i="1" s="1"/>
  <c r="E384" i="1"/>
  <c r="F384" i="1" s="1"/>
  <c r="E383" i="1"/>
  <c r="F383" i="1" s="1"/>
  <c r="E382" i="1"/>
  <c r="F382" i="1" s="1"/>
  <c r="E381" i="1"/>
  <c r="F381" i="1" s="1"/>
  <c r="E380" i="1"/>
  <c r="F380" i="1" s="1"/>
  <c r="E379" i="1"/>
  <c r="F379" i="1" s="1"/>
  <c r="E378" i="1"/>
  <c r="F378" i="1" s="1"/>
  <c r="E377" i="1"/>
  <c r="F377" i="1" s="1"/>
  <c r="E376" i="1"/>
  <c r="F376" i="1" s="1"/>
  <c r="E375" i="1"/>
  <c r="F375" i="1" s="1"/>
  <c r="E374" i="1"/>
  <c r="F374" i="1" s="1"/>
  <c r="E373" i="1"/>
  <c r="F373" i="1" s="1"/>
  <c r="E372" i="1"/>
  <c r="F372" i="1" s="1"/>
  <c r="E371" i="1"/>
  <c r="F371" i="1" s="1"/>
  <c r="E370" i="1"/>
  <c r="F370" i="1" s="1"/>
  <c r="E369" i="1"/>
  <c r="F369" i="1" s="1"/>
  <c r="E368" i="1"/>
  <c r="F368" i="1" s="1"/>
  <c r="E367" i="1"/>
  <c r="F367" i="1" s="1"/>
  <c r="E366" i="1"/>
  <c r="F366" i="1" s="1"/>
  <c r="E365" i="1"/>
  <c r="F365" i="1" s="1"/>
  <c r="E364" i="1"/>
  <c r="F364" i="1" s="1"/>
  <c r="E363" i="1"/>
  <c r="F363" i="1" s="1"/>
  <c r="E362" i="1"/>
  <c r="F362" i="1" s="1"/>
  <c r="E361" i="1"/>
  <c r="F361" i="1" s="1"/>
  <c r="E360" i="1"/>
  <c r="F360" i="1" s="1"/>
  <c r="E359" i="1"/>
  <c r="F359" i="1" s="1"/>
  <c r="E358" i="1"/>
  <c r="F358" i="1" s="1"/>
  <c r="E357" i="1"/>
  <c r="F357" i="1" s="1"/>
  <c r="E356" i="1"/>
  <c r="F356" i="1" s="1"/>
  <c r="E355" i="1"/>
  <c r="F355" i="1" s="1"/>
  <c r="E354" i="1"/>
  <c r="F354" i="1" s="1"/>
  <c r="E353" i="1"/>
  <c r="F353" i="1" s="1"/>
  <c r="E352" i="1"/>
  <c r="F352" i="1" s="1"/>
  <c r="E351" i="1"/>
  <c r="F351" i="1" s="1"/>
  <c r="E350" i="1"/>
  <c r="F350" i="1" s="1"/>
  <c r="E349" i="1"/>
  <c r="F349" i="1" s="1"/>
  <c r="E348" i="1"/>
  <c r="F348" i="1" s="1"/>
  <c r="E347" i="1"/>
  <c r="F347" i="1" s="1"/>
  <c r="E346" i="1"/>
  <c r="F346" i="1" s="1"/>
  <c r="E345" i="1"/>
  <c r="F345" i="1" s="1"/>
  <c r="E344" i="1"/>
  <c r="F344" i="1" s="1"/>
  <c r="E343" i="1"/>
  <c r="F343" i="1" s="1"/>
  <c r="E342" i="1"/>
  <c r="F342" i="1" s="1"/>
  <c r="E341" i="1"/>
  <c r="F341" i="1" s="1"/>
  <c r="E340" i="1"/>
  <c r="F340" i="1" s="1"/>
  <c r="E339" i="1"/>
  <c r="F339" i="1" s="1"/>
  <c r="E337" i="1"/>
  <c r="F337" i="1" s="1"/>
  <c r="E335" i="1"/>
  <c r="F335" i="1" s="1"/>
  <c r="E334" i="1"/>
  <c r="F334" i="1" s="1"/>
  <c r="E333" i="1"/>
  <c r="F333" i="1" s="1"/>
  <c r="E331" i="1"/>
  <c r="F331" i="1" s="1"/>
  <c r="E330" i="1"/>
  <c r="F330" i="1" s="1"/>
  <c r="E329" i="1"/>
  <c r="F329" i="1" s="1"/>
  <c r="E328" i="1"/>
  <c r="F328" i="1" s="1"/>
  <c r="E327" i="1"/>
  <c r="F327" i="1" s="1"/>
  <c r="E326" i="1"/>
  <c r="F326" i="1" s="1"/>
  <c r="E325" i="1"/>
  <c r="F325" i="1" s="1"/>
  <c r="E324" i="1"/>
  <c r="F324" i="1" s="1"/>
  <c r="E323" i="1"/>
  <c r="F323" i="1" s="1"/>
  <c r="E322" i="1"/>
  <c r="F322" i="1" s="1"/>
  <c r="E321" i="1"/>
  <c r="F321" i="1" s="1"/>
  <c r="E320" i="1"/>
  <c r="F320" i="1" s="1"/>
  <c r="E319" i="1"/>
  <c r="F319" i="1" s="1"/>
  <c r="E318" i="1"/>
  <c r="F318" i="1" s="1"/>
  <c r="E317" i="1"/>
  <c r="F317" i="1" s="1"/>
  <c r="E316" i="1"/>
  <c r="F316" i="1" s="1"/>
  <c r="E315" i="1"/>
  <c r="F315" i="1" s="1"/>
  <c r="E314" i="1"/>
  <c r="F314" i="1" s="1"/>
  <c r="E313" i="1"/>
  <c r="F313" i="1" s="1"/>
  <c r="E312" i="1"/>
  <c r="F312" i="1" s="1"/>
  <c r="E311" i="1"/>
  <c r="F311" i="1" s="1"/>
  <c r="E310" i="1"/>
  <c r="F310" i="1" s="1"/>
  <c r="E309" i="1"/>
  <c r="F309" i="1" s="1"/>
  <c r="E308" i="1"/>
  <c r="F308" i="1" s="1"/>
  <c r="E307" i="1"/>
  <c r="F307" i="1" s="1"/>
  <c r="E306" i="1"/>
  <c r="F306" i="1" s="1"/>
  <c r="E305" i="1"/>
  <c r="F305" i="1" s="1"/>
  <c r="E304" i="1"/>
  <c r="F304" i="1" s="1"/>
  <c r="E303" i="1"/>
  <c r="F303" i="1" s="1"/>
  <c r="E302" i="1"/>
  <c r="F302" i="1" s="1"/>
  <c r="E301" i="1"/>
  <c r="F301" i="1" s="1"/>
  <c r="E300" i="1"/>
  <c r="F300" i="1" s="1"/>
  <c r="E299" i="1"/>
  <c r="F299" i="1" s="1"/>
  <c r="E298" i="1"/>
  <c r="F298" i="1" s="1"/>
  <c r="E297" i="1"/>
  <c r="F297" i="1" s="1"/>
  <c r="E296" i="1"/>
  <c r="F296" i="1" s="1"/>
  <c r="E295" i="1"/>
  <c r="F295" i="1" s="1"/>
  <c r="E293" i="1"/>
  <c r="F293" i="1" s="1"/>
  <c r="E291" i="1"/>
  <c r="F291" i="1" s="1"/>
  <c r="E290" i="1"/>
  <c r="F290" i="1" s="1"/>
  <c r="E289" i="1"/>
  <c r="F289" i="1" s="1"/>
  <c r="E288" i="1"/>
  <c r="F288" i="1" s="1"/>
  <c r="E287" i="1"/>
  <c r="F287" i="1" s="1"/>
  <c r="E286" i="1"/>
  <c r="F286" i="1" s="1"/>
  <c r="E285" i="1"/>
  <c r="F285" i="1" s="1"/>
  <c r="E284" i="1"/>
  <c r="F284" i="1" s="1"/>
  <c r="E283" i="1"/>
  <c r="F283" i="1" s="1"/>
  <c r="E282" i="1"/>
  <c r="F282" i="1" s="1"/>
  <c r="E281" i="1"/>
  <c r="F281" i="1" s="1"/>
  <c r="E280" i="1"/>
  <c r="F280" i="1" s="1"/>
  <c r="E279" i="1"/>
  <c r="F279" i="1" s="1"/>
  <c r="E278" i="1"/>
  <c r="F278" i="1" s="1"/>
  <c r="E277" i="1"/>
  <c r="F277" i="1" s="1"/>
  <c r="E276" i="1"/>
  <c r="F276" i="1" s="1"/>
  <c r="E275" i="1"/>
  <c r="F275" i="1" s="1"/>
  <c r="E274" i="1"/>
  <c r="F274" i="1" s="1"/>
  <c r="E272" i="1"/>
  <c r="F272" i="1" s="1"/>
  <c r="E271" i="1"/>
  <c r="F271" i="1" s="1"/>
  <c r="E270" i="1"/>
  <c r="F270" i="1" s="1"/>
  <c r="E269" i="1"/>
  <c r="F269" i="1" s="1"/>
  <c r="E268" i="1"/>
  <c r="F268" i="1" s="1"/>
  <c r="E266" i="1"/>
  <c r="F266" i="1" s="1"/>
  <c r="E265" i="1"/>
  <c r="F265" i="1" s="1"/>
  <c r="E264" i="1"/>
  <c r="F264" i="1" s="1"/>
  <c r="E263" i="1"/>
  <c r="F263" i="1" s="1"/>
  <c r="E262" i="1"/>
  <c r="F262" i="1" s="1"/>
  <c r="E261" i="1"/>
  <c r="F261" i="1" s="1"/>
  <c r="E260" i="1"/>
  <c r="F260" i="1" s="1"/>
  <c r="E258" i="1"/>
  <c r="F258" i="1" s="1"/>
  <c r="E257" i="1"/>
  <c r="F257" i="1" s="1"/>
  <c r="E256" i="1"/>
  <c r="F256" i="1" s="1"/>
  <c r="E255" i="1"/>
  <c r="F255" i="1" s="1"/>
  <c r="E254" i="1"/>
  <c r="F254" i="1" s="1"/>
  <c r="E253" i="1"/>
  <c r="F253" i="1" s="1"/>
  <c r="E252" i="1"/>
  <c r="F252" i="1" s="1"/>
  <c r="E251" i="1"/>
  <c r="F251" i="1" s="1"/>
  <c r="E250" i="1"/>
  <c r="F250" i="1" s="1"/>
  <c r="E247" i="1"/>
  <c r="F247" i="1" s="1"/>
  <c r="E246" i="1"/>
  <c r="F246" i="1" s="1"/>
  <c r="E245" i="1"/>
  <c r="F245" i="1" s="1"/>
  <c r="E244" i="1"/>
  <c r="F244" i="1" s="1"/>
  <c r="E243" i="1"/>
  <c r="F243" i="1" s="1"/>
  <c r="E242" i="1"/>
  <c r="F242" i="1" s="1"/>
  <c r="E241" i="1"/>
  <c r="F241" i="1" s="1"/>
  <c r="E240" i="1"/>
  <c r="F240" i="1" s="1"/>
  <c r="E239" i="1"/>
  <c r="F239" i="1" s="1"/>
  <c r="E238" i="1"/>
  <c r="F238" i="1" s="1"/>
  <c r="E237" i="1"/>
  <c r="F237" i="1" s="1"/>
  <c r="E236" i="1"/>
  <c r="F236" i="1" s="1"/>
  <c r="E235" i="1"/>
  <c r="F235" i="1" s="1"/>
  <c r="E234" i="1"/>
  <c r="F234" i="1" s="1"/>
  <c r="E233" i="1"/>
  <c r="F233" i="1" s="1"/>
  <c r="E232" i="1"/>
  <c r="F232" i="1" s="1"/>
  <c r="E231" i="1"/>
  <c r="F231" i="1" s="1"/>
  <c r="E230" i="1"/>
  <c r="F230" i="1" s="1"/>
  <c r="E229" i="1"/>
  <c r="F229" i="1" s="1"/>
  <c r="E228" i="1"/>
  <c r="F228" i="1" s="1"/>
  <c r="E227" i="1"/>
  <c r="F227" i="1" s="1"/>
  <c r="E226" i="1"/>
  <c r="F226" i="1" s="1"/>
  <c r="E225" i="1"/>
  <c r="F225" i="1" s="1"/>
  <c r="E224" i="1"/>
  <c r="F224" i="1" s="1"/>
  <c r="E223" i="1"/>
  <c r="F223" i="1" s="1"/>
  <c r="E222" i="1"/>
  <c r="F222" i="1" s="1"/>
  <c r="E221" i="1"/>
  <c r="F221" i="1" s="1"/>
  <c r="E220" i="1"/>
  <c r="F220" i="1" s="1"/>
  <c r="E219" i="1"/>
  <c r="F219" i="1" s="1"/>
  <c r="E218" i="1"/>
  <c r="F218" i="1" s="1"/>
  <c r="E217" i="1"/>
  <c r="F217" i="1" s="1"/>
  <c r="E216" i="1"/>
  <c r="F216" i="1" s="1"/>
  <c r="E215" i="1"/>
  <c r="F215" i="1" s="1"/>
  <c r="E214" i="1"/>
  <c r="F214" i="1" s="1"/>
  <c r="E213" i="1"/>
  <c r="F213" i="1" s="1"/>
  <c r="E212" i="1"/>
  <c r="F212" i="1" s="1"/>
  <c r="E211" i="1"/>
  <c r="F211" i="1" s="1"/>
  <c r="E210" i="1"/>
  <c r="F210" i="1" s="1"/>
  <c r="E209" i="1"/>
  <c r="F209" i="1" s="1"/>
  <c r="E208" i="1"/>
  <c r="F208" i="1" s="1"/>
  <c r="E207" i="1"/>
  <c r="F207" i="1" s="1"/>
  <c r="E205" i="1"/>
  <c r="F205" i="1" s="1"/>
  <c r="E204" i="1"/>
  <c r="F204" i="1" s="1"/>
  <c r="E202" i="1"/>
  <c r="F202" i="1" s="1"/>
  <c r="E200" i="1"/>
  <c r="F200" i="1" s="1"/>
  <c r="E199" i="1"/>
  <c r="F199" i="1" s="1"/>
  <c r="E198" i="1"/>
  <c r="F198" i="1" s="1"/>
  <c r="E197" i="1"/>
  <c r="F197" i="1" s="1"/>
  <c r="E196" i="1"/>
  <c r="F196" i="1" s="1"/>
  <c r="E195" i="1"/>
  <c r="F195" i="1" s="1"/>
  <c r="E194" i="1"/>
  <c r="F194" i="1" s="1"/>
  <c r="E192" i="1"/>
  <c r="F192" i="1" s="1"/>
  <c r="E191" i="1"/>
  <c r="F191" i="1" s="1"/>
  <c r="E190" i="1"/>
  <c r="F190" i="1" s="1"/>
  <c r="E189" i="1"/>
  <c r="F189" i="1" s="1"/>
  <c r="E188" i="1"/>
  <c r="F188" i="1" s="1"/>
  <c r="E187" i="1"/>
  <c r="F187" i="1" s="1"/>
  <c r="E186" i="1"/>
  <c r="F186" i="1" s="1"/>
  <c r="G46" i="1" l="1"/>
  <c r="A18" i="1"/>
  <c r="A20" i="1" s="1"/>
  <c r="A23" i="1" s="1"/>
  <c r="A25" i="1" s="1"/>
  <c r="A28" i="1" s="1"/>
  <c r="A30" i="1" s="1"/>
  <c r="A33" i="1" s="1"/>
  <c r="A35" i="1" s="1"/>
  <c r="A38" i="1" s="1"/>
  <c r="A40" i="1" s="1"/>
  <c r="A42" i="1" s="1"/>
  <c r="A44" i="1" s="1"/>
  <c r="A46" i="1" s="1"/>
  <c r="A48" i="1" s="1"/>
  <c r="A49" i="1" s="1"/>
  <c r="A52" i="1" s="1"/>
  <c r="A53" i="1" s="1"/>
  <c r="A54" i="1" s="1"/>
  <c r="A56" i="1" s="1"/>
  <c r="A57" i="1" s="1"/>
  <c r="A58" i="1" s="1"/>
  <c r="A59" i="1" s="1"/>
  <c r="A61" i="1" s="1"/>
  <c r="A64" i="1" s="1"/>
  <c r="A65" i="1" s="1"/>
  <c r="A67" i="1" s="1"/>
  <c r="A68" i="1" s="1"/>
  <c r="A69" i="1" s="1"/>
  <c r="A70" i="1" s="1"/>
  <c r="A71" i="1" s="1"/>
  <c r="A72" i="1" s="1"/>
  <c r="A73" i="1" s="1"/>
  <c r="A74" i="1" s="1"/>
  <c r="A77" i="1" s="1"/>
  <c r="A78" i="1" s="1"/>
  <c r="A79" i="1" s="1"/>
  <c r="A80" i="1" s="1"/>
  <c r="A81" i="1" s="1"/>
  <c r="A82" i="1" s="1"/>
  <c r="A85" i="1" s="1"/>
  <c r="A86" i="1" s="1"/>
  <c r="A87" i="1" s="1"/>
  <c r="A88" i="1" s="1"/>
  <c r="A89" i="1" s="1"/>
  <c r="A90" i="1" s="1"/>
  <c r="A91" i="1" s="1"/>
  <c r="A92" i="1" s="1"/>
  <c r="A93" i="1" s="1"/>
  <c r="A94" i="1" s="1"/>
  <c r="A97" i="1" s="1"/>
  <c r="A99"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3" i="1" s="1"/>
  <c r="A134" i="1" s="1"/>
  <c r="A135" i="1" s="1"/>
  <c r="A136"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4" i="1" s="1"/>
  <c r="A165" i="1" s="1"/>
  <c r="A166" i="1" s="1"/>
  <c r="A167" i="1" s="1"/>
  <c r="A169" i="1" s="1"/>
  <c r="A170" i="1" s="1"/>
  <c r="A172" i="1" s="1"/>
  <c r="A8" i="1"/>
  <c r="A9" i="1" s="1"/>
  <c r="A10" i="1" s="1"/>
  <c r="A173" i="1" l="1"/>
  <c r="A174" i="1" s="1"/>
  <c r="A175" i="1" s="1"/>
  <c r="A176" i="1" s="1"/>
  <c r="A177" i="1" s="1"/>
  <c r="A178" i="1" s="1"/>
  <c r="A179" i="1" s="1"/>
  <c r="A180" i="1" s="1"/>
  <c r="A181" i="1" s="1"/>
  <c r="A182" i="1" s="1"/>
  <c r="A183" i="1" s="1"/>
  <c r="A186" i="1" s="1"/>
  <c r="A187" i="1" s="1"/>
  <c r="A188" i="1" s="1"/>
  <c r="A189" i="1" s="1"/>
  <c r="A190" i="1" s="1"/>
  <c r="A191" i="1" s="1"/>
  <c r="A192" i="1" s="1"/>
  <c r="A194" i="1" s="1"/>
  <c r="A195" i="1" s="1"/>
  <c r="A196" i="1" s="1"/>
  <c r="A197" i="1" s="1"/>
  <c r="A198" i="1" s="1"/>
  <c r="A199" i="1" s="1"/>
  <c r="A200" i="1" s="1"/>
  <c r="A202" i="1" s="1"/>
  <c r="A204" i="1" s="1"/>
  <c r="A205"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50" i="1" s="1"/>
  <c r="A251" i="1" s="1"/>
  <c r="A252" i="1" s="1"/>
  <c r="A253" i="1" s="1"/>
  <c r="A254" i="1" s="1"/>
  <c r="A255" i="1" s="1"/>
  <c r="A256" i="1" s="1"/>
  <c r="A257" i="1" s="1"/>
  <c r="A258" i="1" s="1"/>
  <c r="A260" i="1" s="1"/>
  <c r="A261" i="1" s="1"/>
  <c r="A262" i="1" s="1"/>
  <c r="A263" i="1" s="1"/>
  <c r="A264" i="1" s="1"/>
  <c r="A265" i="1" s="1"/>
  <c r="A266" i="1" s="1"/>
  <c r="A268" i="1" s="1"/>
  <c r="A269" i="1" s="1"/>
  <c r="A270" i="1" s="1"/>
  <c r="A271" i="1" s="1"/>
  <c r="A272" i="1" s="1"/>
  <c r="A274" i="1" s="1"/>
  <c r="A275" i="1" s="1"/>
  <c r="A276" i="1" s="1"/>
  <c r="A277" i="1" s="1"/>
  <c r="A278" i="1" s="1"/>
  <c r="A279" i="1" s="1"/>
  <c r="A280" i="1" s="1"/>
  <c r="A281" i="1" s="1"/>
  <c r="A282" i="1" s="1"/>
  <c r="A283" i="1" s="1"/>
  <c r="A284" i="1" s="1"/>
  <c r="A285" i="1" s="1"/>
  <c r="A286" i="1" s="1"/>
  <c r="A287" i="1" s="1"/>
  <c r="A288" i="1" s="1"/>
  <c r="A289" i="1" s="1"/>
  <c r="A290" i="1" s="1"/>
  <c r="A291" i="1" s="1"/>
  <c r="A293"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3" i="1" s="1"/>
  <c r="A334" i="1" s="1"/>
  <c r="A335" i="1" s="1"/>
  <c r="A337"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5" i="1" s="1"/>
  <c r="A436" i="1" s="1"/>
  <c r="A437" i="1" s="1"/>
  <c r="A438" i="1" s="1"/>
  <c r="A439" i="1" s="1"/>
  <c r="A440" i="1" s="1"/>
  <c r="A443" i="1" s="1"/>
  <c r="A444" i="1" s="1"/>
  <c r="A445" i="1" s="1"/>
  <c r="A446" i="1" s="1"/>
  <c r="A447" i="1" s="1"/>
  <c r="A448" i="1" s="1"/>
  <c r="A449" i="1" s="1"/>
  <c r="A450" i="1" s="1"/>
  <c r="A451" i="1" s="1"/>
  <c r="A453" i="1" s="1"/>
  <c r="A454" i="1" s="1"/>
  <c r="A457" i="1" s="1"/>
  <c r="A458"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4" i="1" s="1"/>
  <c r="A495" i="1" s="1"/>
  <c r="A496" i="1" s="1"/>
  <c r="A497" i="1" s="1"/>
  <c r="A498" i="1" s="1"/>
  <c r="A499" i="1" s="1"/>
  <c r="A500" i="1" s="1"/>
  <c r="A501" i="1" s="1"/>
  <c r="A502" i="1" s="1"/>
  <c r="A503" i="1" s="1"/>
  <c r="A505" i="1" s="1"/>
  <c r="A506" i="1" s="1"/>
  <c r="A508" i="1" s="1"/>
  <c r="A510" i="1" s="1"/>
  <c r="A511" i="1" s="1"/>
  <c r="A512" i="1" s="1"/>
  <c r="A513" i="1" s="1"/>
  <c r="A515" i="1" s="1"/>
  <c r="A516" i="1" s="1"/>
  <c r="A517" i="1" s="1"/>
  <c r="A519" i="1" s="1"/>
  <c r="A520" i="1" s="1"/>
  <c r="A521" i="1" s="1"/>
  <c r="A522" i="1" s="1"/>
  <c r="A523" i="1" s="1"/>
  <c r="A524" i="1" s="1"/>
  <c r="A525" i="1" s="1"/>
  <c r="A526" i="1" s="1"/>
  <c r="A529" i="1" s="1"/>
  <c r="A530" i="1" s="1"/>
  <c r="A531" i="1" s="1"/>
  <c r="A532" i="1" s="1"/>
  <c r="A533" i="1" s="1"/>
  <c r="A534" i="1" s="1"/>
  <c r="A535" i="1" s="1"/>
  <c r="A536" i="1" s="1"/>
  <c r="A538" i="1" s="1"/>
  <c r="A539" i="1" s="1"/>
  <c r="A540" i="1" s="1"/>
  <c r="A541" i="1" s="1"/>
  <c r="A542" i="1" s="1"/>
  <c r="A543" i="1" s="1"/>
  <c r="A544" i="1" s="1"/>
  <c r="A545" i="1" s="1"/>
  <c r="A547" i="1" s="1"/>
  <c r="A548" i="1" s="1"/>
  <c r="A549" i="1" s="1"/>
  <c r="A550" i="1" s="1"/>
  <c r="A551" i="1" s="1"/>
  <c r="A552" i="1" s="1"/>
  <c r="A553" i="1" s="1"/>
  <c r="A554" i="1" s="1"/>
  <c r="A557" i="1" s="1"/>
  <c r="A558" i="1" s="1"/>
  <c r="A561" i="1" s="1"/>
  <c r="A562" i="1" s="1"/>
  <c r="A564" i="1" s="1"/>
  <c r="A565" i="1" s="1"/>
  <c r="A567" i="1" s="1"/>
  <c r="A568" i="1" s="1"/>
  <c r="A571" i="1" s="1"/>
  <c r="A572" i="1" s="1"/>
  <c r="A573" i="1" s="1"/>
  <c r="A574" i="1" s="1"/>
  <c r="A575" i="1" s="1"/>
  <c r="A576" i="1" s="1"/>
  <c r="A577" i="1" s="1"/>
  <c r="A578" i="1" s="1"/>
  <c r="A579" i="1" s="1"/>
  <c r="A580" i="1" s="1"/>
  <c r="A581" i="1" s="1"/>
  <c r="A582" i="1" s="1"/>
  <c r="A585" i="1" s="1"/>
  <c r="A586" i="1" s="1"/>
  <c r="A587" i="1" s="1"/>
  <c r="A588" i="1" s="1"/>
  <c r="A589" i="1" s="1"/>
  <c r="A590" i="1" s="1"/>
  <c r="A591" i="1" s="1"/>
  <c r="A592" i="1" s="1"/>
  <c r="A593" i="1" s="1"/>
  <c r="A594" i="1" s="1"/>
  <c r="A595" i="1" s="1"/>
  <c r="A596" i="1" s="1"/>
  <c r="A598" i="1" s="1"/>
  <c r="A599" i="1" s="1"/>
  <c r="A600" i="1" s="1"/>
  <c r="A601" i="1" s="1"/>
  <c r="A602" i="1" s="1"/>
  <c r="A603" i="1" s="1"/>
  <c r="A604" i="1" s="1"/>
  <c r="A605" i="1" s="1"/>
  <c r="A606" i="1" s="1"/>
  <c r="A607" i="1" s="1"/>
  <c r="A608" i="1" s="1"/>
  <c r="A609" i="1" s="1"/>
  <c r="A611" i="1" s="1"/>
  <c r="A612" i="1" s="1"/>
  <c r="A613" i="1" s="1"/>
  <c r="A614" i="1" s="1"/>
  <c r="A615" i="1" s="1"/>
  <c r="A616" i="1" s="1"/>
  <c r="A617" i="1" s="1"/>
  <c r="A618" i="1" s="1"/>
  <c r="A619" i="1" s="1"/>
  <c r="A620" i="1" s="1"/>
  <c r="A621" i="1" s="1"/>
  <c r="A622" i="1" s="1"/>
  <c r="A624" i="1" s="1"/>
  <c r="A626" i="1" s="1"/>
  <c r="A627" i="1" s="1"/>
  <c r="A628" i="1" s="1"/>
  <c r="A629" i="1" s="1"/>
  <c r="A630" i="1" s="1"/>
  <c r="A631" i="1" s="1"/>
  <c r="A632" i="1" s="1"/>
  <c r="A633" i="1" s="1"/>
  <c r="A634" i="1" s="1"/>
  <c r="A635" i="1" s="1"/>
  <c r="A636" i="1" s="1"/>
  <c r="A637" i="1" s="1"/>
  <c r="A640" i="1" s="1"/>
  <c r="A641" i="1" s="1"/>
  <c r="A642" i="1" s="1"/>
  <c r="A645" i="1" s="1"/>
  <c r="A646" i="1" s="1"/>
  <c r="A647" i="1" s="1"/>
  <c r="A648" i="1" s="1"/>
  <c r="A649" i="1" s="1"/>
  <c r="A650" i="1" s="1"/>
  <c r="A651" i="1" s="1"/>
  <c r="A652" i="1" s="1"/>
  <c r="A653" i="1" s="1"/>
  <c r="A654" i="1" s="1"/>
  <c r="A655" i="1" s="1"/>
  <c r="A656" i="1" s="1"/>
  <c r="A658" i="1" s="1"/>
  <c r="A659" i="1" s="1"/>
  <c r="A660" i="1" s="1"/>
  <c r="A661" i="1" s="1"/>
  <c r="A662" i="1" s="1"/>
  <c r="A663" i="1" s="1"/>
  <c r="A664" i="1" s="1"/>
  <c r="A665" i="1" s="1"/>
  <c r="A666" i="1" s="1"/>
  <c r="A667" i="1" s="1"/>
  <c r="A668" i="1" s="1"/>
  <c r="A669" i="1" s="1"/>
  <c r="A671" i="1" s="1"/>
  <c r="A672" i="1" s="1"/>
  <c r="A673" i="1" s="1"/>
  <c r="A674" i="1" s="1"/>
  <c r="A675" i="1" s="1"/>
  <c r="A676" i="1" s="1"/>
  <c r="A677" i="1" s="1"/>
  <c r="A678" i="1" s="1"/>
  <c r="A679" i="1" s="1"/>
  <c r="A680" i="1" s="1"/>
  <c r="A681" i="1" s="1"/>
  <c r="A682" i="1" s="1"/>
  <c r="A685" i="1" s="1"/>
  <c r="A686" i="1" s="1"/>
  <c r="A687" i="1" s="1"/>
  <c r="A688" i="1" s="1"/>
  <c r="A689" i="1" s="1"/>
  <c r="A690" i="1" s="1"/>
  <c r="A691" i="1" s="1"/>
  <c r="A692" i="1" s="1"/>
  <c r="A693" i="1" s="1"/>
  <c r="A694" i="1" s="1"/>
  <c r="A695" i="1" s="1"/>
  <c r="A696" i="1" s="1"/>
  <c r="A699" i="1" s="1"/>
  <c r="A700" i="1" s="1"/>
  <c r="A701" i="1" s="1"/>
  <c r="A702" i="1" s="1"/>
  <c r="A703" i="1" s="1"/>
  <c r="A704" i="1" s="1"/>
  <c r="A705" i="1" s="1"/>
  <c r="A706" i="1" s="1"/>
  <c r="A707" i="1" s="1"/>
  <c r="A708" i="1" s="1"/>
  <c r="A709" i="1" s="1"/>
  <c r="A710" i="1" s="1"/>
  <c r="A712" i="1" s="1"/>
  <c r="A713" i="1" s="1"/>
  <c r="A714" i="1" s="1"/>
  <c r="A715" i="1" s="1"/>
  <c r="A716" i="1" s="1"/>
  <c r="A717" i="1" s="1"/>
  <c r="A718" i="1" s="1"/>
  <c r="A719" i="1" s="1"/>
  <c r="A720" i="1" s="1"/>
  <c r="A721" i="1" s="1"/>
  <c r="A722" i="1" s="1"/>
  <c r="A723" i="1" s="1"/>
  <c r="A725" i="1" s="1"/>
  <c r="A726" i="1" s="1"/>
  <c r="A727" i="1" s="1"/>
  <c r="A728" i="1" s="1"/>
  <c r="A729" i="1" s="1"/>
  <c r="A730" i="1" s="1"/>
  <c r="A731" i="1" s="1"/>
  <c r="A732" i="1" s="1"/>
  <c r="A733" i="1" s="1"/>
  <c r="A734" i="1" s="1"/>
  <c r="A735" i="1" s="1"/>
  <c r="A736" i="1" s="1"/>
  <c r="A739" i="1" s="1"/>
  <c r="A740" i="1" s="1"/>
  <c r="A741" i="1" s="1"/>
  <c r="A742" i="1" s="1"/>
  <c r="A744" i="1" s="1"/>
  <c r="A745" i="1" s="1"/>
  <c r="A746" i="1" s="1"/>
  <c r="A747" i="1" s="1"/>
  <c r="A749" i="1" s="1"/>
  <c r="A750" i="1" s="1"/>
  <c r="A751" i="1" s="1"/>
  <c r="A754" i="1" s="1"/>
  <c r="A756" i="1" s="1"/>
  <c r="A757" i="1" s="1"/>
  <c r="A759" i="1" s="1"/>
  <c r="A760" i="1" s="1"/>
  <c r="A763" i="1" s="1"/>
  <c r="A765" i="1" s="1"/>
  <c r="A767" i="1" s="1"/>
  <c r="A768" i="1" s="1"/>
  <c r="A769" i="1" s="1"/>
  <c r="A770" i="1" s="1"/>
  <c r="A771" i="1" s="1"/>
  <c r="A772" i="1" s="1"/>
  <c r="A773" i="1" s="1"/>
  <c r="A774" i="1" s="1"/>
  <c r="A776" i="1" s="1"/>
  <c r="A777" i="1" s="1"/>
  <c r="A778" i="1" s="1"/>
  <c r="A779" i="1" s="1"/>
  <c r="A780" i="1" s="1"/>
  <c r="A781" i="1" s="1"/>
  <c r="A782" i="1" s="1"/>
  <c r="A783" i="1" s="1"/>
  <c r="A784" i="1" s="1"/>
  <c r="A786" i="1" s="1"/>
  <c r="A787" i="1" s="1"/>
  <c r="A788" i="1" s="1"/>
  <c r="A789" i="1" s="1"/>
  <c r="A790" i="1" s="1"/>
  <c r="A791" i="1" s="1"/>
  <c r="A792" i="1" s="1"/>
  <c r="A794" i="1" s="1"/>
  <c r="A795" i="1" s="1"/>
  <c r="A796" i="1" s="1"/>
  <c r="A799" i="1" s="1"/>
  <c r="A800" i="1" s="1"/>
  <c r="A801" i="1" s="1"/>
  <c r="A802" i="1" s="1"/>
  <c r="A803" i="1" s="1"/>
  <c r="A804" i="1" s="1"/>
  <c r="A805" i="1" s="1"/>
  <c r="A806" i="1" s="1"/>
  <c r="A807" i="1" s="1"/>
  <c r="A809" i="1" s="1"/>
  <c r="A810" i="1" s="1"/>
  <c r="A811" i="1" s="1"/>
  <c r="A812" i="1" s="1"/>
  <c r="A814" i="1" s="1"/>
  <c r="A816" i="1" s="1"/>
  <c r="A818" i="1" s="1"/>
  <c r="A819" i="1" s="1"/>
  <c r="A821" i="1" s="1"/>
  <c r="A822" i="1" s="1"/>
  <c r="A823" i="1" s="1"/>
  <c r="A824" i="1" s="1"/>
  <c r="A825" i="1" s="1"/>
  <c r="A826" i="1" s="1"/>
  <c r="A827" i="1" s="1"/>
  <c r="A828" i="1" s="1"/>
  <c r="A830" i="1" s="1"/>
  <c r="A831" i="1" s="1"/>
  <c r="A832" i="1" s="1"/>
  <c r="A833" i="1" s="1"/>
  <c r="A834" i="1" s="1"/>
  <c r="A835" i="1" s="1"/>
  <c r="A836" i="1" s="1"/>
  <c r="A837" i="1" s="1"/>
  <c r="A838" i="1" s="1"/>
  <c r="A839" i="1" s="1"/>
  <c r="A841" i="1" s="1"/>
  <c r="A842" i="1" s="1"/>
  <c r="A843" i="1" s="1"/>
  <c r="A844" i="1" s="1"/>
  <c r="A845" i="1" s="1"/>
  <c r="A846" i="1" s="1"/>
  <c r="A847" i="1" s="1"/>
  <c r="A848" i="1" s="1"/>
  <c r="A849" i="1" s="1"/>
  <c r="A851" i="1" s="1"/>
  <c r="A852" i="1" s="1"/>
  <c r="A853" i="1" s="1"/>
  <c r="A854" i="1" s="1"/>
  <c r="A855" i="1" s="1"/>
  <c r="A856" i="1" s="1"/>
  <c r="A858" i="1" s="1"/>
  <c r="A859" i="1" s="1"/>
  <c r="A860" i="1" s="1"/>
  <c r="A861" i="1" s="1"/>
  <c r="A862" i="1" s="1"/>
  <c r="A863" i="1" s="1"/>
  <c r="A864" i="1" s="1"/>
  <c r="A865" i="1" s="1"/>
  <c r="A866" i="1" s="1"/>
  <c r="A867" i="1" s="1"/>
  <c r="A868" i="1" s="1"/>
  <c r="A870" i="1" s="1"/>
  <c r="A871" i="1" s="1"/>
  <c r="A872" i="1" s="1"/>
  <c r="A873" i="1" s="1"/>
  <c r="A874" i="1" s="1"/>
  <c r="A875" i="1" s="1"/>
  <c r="A876" i="1" s="1"/>
  <c r="A877" i="1" s="1"/>
  <c r="A879" i="1" s="1"/>
  <c r="A880" i="1" s="1"/>
  <c r="A881" i="1" s="1"/>
  <c r="A882" i="1" s="1"/>
  <c r="A883" i="1" s="1"/>
  <c r="A884" i="1" s="1"/>
  <c r="A885" i="1" s="1"/>
  <c r="A886" i="1" s="1"/>
  <c r="A887" i="1" s="1"/>
  <c r="A889" i="1" s="1"/>
  <c r="A890" i="1" s="1"/>
  <c r="A891" i="1" s="1"/>
  <c r="A892" i="1" s="1"/>
  <c r="A893" i="1" s="1"/>
  <c r="A894" i="1" s="1"/>
  <c r="A896" i="1" s="1"/>
  <c r="A897" i="1" s="1"/>
  <c r="A898" i="1" s="1"/>
  <c r="A899" i="1" s="1"/>
  <c r="A900" i="1" s="1"/>
  <c r="A901" i="1" s="1"/>
  <c r="A903" i="1" s="1"/>
  <c r="A904" i="1" s="1"/>
  <c r="A905" i="1" s="1"/>
  <c r="A906" i="1" s="1"/>
  <c r="A907" i="1" s="1"/>
  <c r="A909" i="1" s="1"/>
  <c r="A910" i="1" s="1"/>
  <c r="A911" i="1" s="1"/>
  <c r="A912" i="1" s="1"/>
  <c r="A913" i="1" s="1"/>
  <c r="A915" i="1" s="1"/>
  <c r="A916" i="1" s="1"/>
  <c r="A917" i="1" s="1"/>
  <c r="A918" i="1" s="1"/>
  <c r="A920" i="1" s="1"/>
  <c r="A921" i="1" s="1"/>
  <c r="A922" i="1" s="1"/>
  <c r="A923" i="1" s="1"/>
  <c r="A924" i="1" s="1"/>
  <c r="A925" i="1" s="1"/>
  <c r="A927" i="1" s="1"/>
  <c r="A928" i="1" s="1"/>
  <c r="A930" i="1" s="1"/>
  <c r="A931" i="1" s="1"/>
  <c r="A932" i="1" s="1"/>
  <c r="A933" i="1" s="1"/>
  <c r="A934" i="1" s="1"/>
  <c r="A935" i="1" s="1"/>
  <c r="A937" i="1" s="1"/>
  <c r="A938" i="1" s="1"/>
  <c r="A939" i="1" s="1"/>
  <c r="A940" i="1" s="1"/>
  <c r="A941" i="1" s="1"/>
  <c r="A942" i="1" s="1"/>
  <c r="A943" i="1" s="1"/>
  <c r="A945" i="1" s="1"/>
  <c r="A946" i="1" s="1"/>
  <c r="A947" i="1" s="1"/>
  <c r="A948" i="1" s="1"/>
  <c r="A949" i="1" s="1"/>
  <c r="A950" i="1" s="1"/>
  <c r="A951" i="1" s="1"/>
  <c r="A952" i="1" s="1"/>
  <c r="A953" i="1" s="1"/>
  <c r="A954" i="1" s="1"/>
  <c r="A956" i="1" s="1"/>
  <c r="A957" i="1" s="1"/>
  <c r="A958" i="1" s="1"/>
  <c r="A959" i="1" s="1"/>
  <c r="A960" i="1" s="1"/>
  <c r="A961" i="1" s="1"/>
  <c r="A962" i="1" s="1"/>
  <c r="A964" i="1" s="1"/>
  <c r="A965" i="1" s="1"/>
  <c r="A966" i="1" s="1"/>
  <c r="A967" i="1" s="1"/>
  <c r="A968" i="1" s="1"/>
  <c r="A969" i="1" s="1"/>
  <c r="A970" i="1" s="1"/>
  <c r="A971" i="1" s="1"/>
  <c r="A973" i="1" s="1"/>
  <c r="A974" i="1" s="1"/>
  <c r="A975" i="1" s="1"/>
  <c r="A976" i="1" s="1"/>
  <c r="A978" i="1" s="1"/>
  <c r="A979" i="1" s="1"/>
  <c r="A980" i="1" s="1"/>
  <c r="A981" i="1" s="1"/>
  <c r="A982" i="1" s="1"/>
  <c r="A983" i="1" s="1"/>
  <c r="A984" i="1" s="1"/>
  <c r="A985" i="1" s="1"/>
  <c r="A986" i="1" s="1"/>
  <c r="A987" i="1" s="1"/>
  <c r="A989" i="1" s="1"/>
  <c r="A990" i="1" s="1"/>
  <c r="A991" i="1" s="1"/>
  <c r="A992" i="1" s="1"/>
  <c r="A994" i="1" s="1"/>
  <c r="A995" i="1" s="1"/>
  <c r="A996" i="1" s="1"/>
  <c r="A997" i="1" s="1"/>
  <c r="A998" i="1" s="1"/>
  <c r="A999" i="1" s="1"/>
  <c r="A1000" i="1" s="1"/>
  <c r="A1001" i="1" s="1"/>
  <c r="A1002" i="1" s="1"/>
  <c r="A1003" i="1" s="1"/>
  <c r="A1004" i="1" s="1"/>
  <c r="A1006" i="1" s="1"/>
  <c r="A1007" i="1" s="1"/>
  <c r="A1008" i="1" s="1"/>
  <c r="A1009" i="1" s="1"/>
  <c r="A1010" i="1" s="1"/>
  <c r="A1011" i="1" s="1"/>
  <c r="A1012" i="1" s="1"/>
  <c r="A1013" i="1" s="1"/>
  <c r="A1014" i="1" s="1"/>
  <c r="A1015" i="1" s="1"/>
  <c r="A1016" i="1" s="1"/>
  <c r="A1017" i="1" s="1"/>
  <c r="A1019" i="1" s="1"/>
  <c r="A1020" i="1" s="1"/>
  <c r="A1021" i="1" s="1"/>
  <c r="A1022" i="1" s="1"/>
  <c r="A1023" i="1" s="1"/>
  <c r="A1024" i="1" s="1"/>
  <c r="A1026" i="1" s="1"/>
  <c r="A1027" i="1" s="1"/>
  <c r="A1028" i="1" s="1"/>
  <c r="A1029" i="1" s="1"/>
  <c r="A1030" i="1" s="1"/>
  <c r="A1031" i="1" s="1"/>
  <c r="A1032" i="1" s="1"/>
  <c r="A1034" i="1" s="1"/>
  <c r="A1035" i="1" s="1"/>
  <c r="A1036" i="1" s="1"/>
  <c r="A1037" i="1" s="1"/>
  <c r="A1038" i="1" s="1"/>
  <c r="A1039" i="1" s="1"/>
  <c r="A1040" i="1" s="1"/>
  <c r="A1041" i="1" s="1"/>
  <c r="A1042" i="1" s="1"/>
  <c r="A1044" i="1" s="1"/>
  <c r="A1045" i="1" s="1"/>
  <c r="A1046" i="1" s="1"/>
  <c r="A1047" i="1" s="1"/>
  <c r="A1048" i="1" s="1"/>
  <c r="A1049" i="1" s="1"/>
  <c r="A1050" i="1" s="1"/>
  <c r="A1051" i="1" s="1"/>
  <c r="A1052" i="1" s="1"/>
  <c r="A1053" i="1" s="1"/>
  <c r="A1054" i="1" s="1"/>
  <c r="A1055" i="1" s="1"/>
  <c r="A1056" i="1" s="1"/>
  <c r="A1057" i="1" s="1"/>
  <c r="A1058" i="1" s="1"/>
  <c r="A1060" i="1" s="1"/>
  <c r="A1062" i="1" s="1"/>
  <c r="A1063" i="1" s="1"/>
  <c r="A1065" i="1" s="1"/>
  <c r="A1066" i="1" s="1"/>
  <c r="A1067" i="1" s="1"/>
  <c r="A1068" i="1" s="1"/>
  <c r="A1069" i="1" s="1"/>
  <c r="A1070" i="1" s="1"/>
  <c r="A1071" i="1" s="1"/>
  <c r="A1074" i="1" s="1"/>
  <c r="A1076" i="1" s="1"/>
  <c r="A1077" i="1" s="1"/>
  <c r="A1079" i="1" s="1"/>
  <c r="A1080" i="1" s="1"/>
  <c r="A1081" i="1" s="1"/>
  <c r="A1083" i="1" s="1"/>
  <c r="A1084" i="1" s="1"/>
  <c r="A1085" i="1" s="1"/>
  <c r="A1086" i="1" s="1"/>
  <c r="A1087" i="1" s="1"/>
  <c r="A1088" i="1" s="1"/>
  <c r="A1090" i="1" s="1"/>
  <c r="A1091" i="1" s="1"/>
  <c r="A1092" i="1" s="1"/>
  <c r="A1093" i="1" s="1"/>
  <c r="A1094" i="1" s="1"/>
  <c r="A1095" i="1" s="1"/>
  <c r="A1097" i="1" s="1"/>
  <c r="A1098" i="1" s="1"/>
  <c r="A1102" i="1" s="1"/>
  <c r="A1103" i="1" s="1"/>
  <c r="A1104" i="1" s="1"/>
  <c r="A1105" i="1" s="1"/>
  <c r="A1106" i="1" s="1"/>
  <c r="A1108" i="1" s="1"/>
  <c r="A1109" i="1" s="1"/>
  <c r="A1110" i="1" s="1"/>
  <c r="A1111" i="1" s="1"/>
  <c r="A1112" i="1" s="1"/>
  <c r="A1117" i="1" s="1"/>
  <c r="A1118" i="1" s="1"/>
  <c r="A1119" i="1" s="1"/>
  <c r="A1120" i="1" s="1"/>
  <c r="A1121" i="1" s="1"/>
  <c r="A1123" i="1" s="1"/>
  <c r="A1124" i="1" s="1"/>
  <c r="A1125" i="1" s="1"/>
  <c r="A1126" i="1" s="1"/>
  <c r="A1127" i="1" s="1"/>
  <c r="A1130" i="1" s="1"/>
  <c r="A1131" i="1" s="1"/>
  <c r="A1132" i="1" s="1"/>
  <c r="A1133" i="1" s="1"/>
  <c r="A1134" i="1" s="1"/>
  <c r="A1136" i="1" s="1"/>
  <c r="A1137" i="1" s="1"/>
  <c r="A1138" i="1" s="1"/>
  <c r="A1139" i="1" s="1"/>
  <c r="A1140" i="1" s="1"/>
  <c r="A1143" i="1" s="1"/>
  <c r="A1144" i="1" s="1"/>
  <c r="A1145" i="1" s="1"/>
  <c r="A1146" i="1" s="1"/>
  <c r="A1147" i="1" s="1"/>
  <c r="A1149" i="1" s="1"/>
  <c r="A1150" i="1" s="1"/>
  <c r="A1151" i="1" s="1"/>
  <c r="A1152" i="1" s="1"/>
  <c r="A1153" i="1" s="1"/>
  <c r="A1155" i="1" s="1"/>
  <c r="A1159" i="1" s="1"/>
  <c r="A1160" i="1" s="1"/>
  <c r="A1161" i="1" s="1"/>
  <c r="A1162" i="1" s="1"/>
  <c r="A1163" i="1" s="1"/>
  <c r="A1165" i="1" s="1"/>
  <c r="A1166" i="1" s="1"/>
  <c r="A1167" i="1" s="1"/>
  <c r="A1168" i="1" s="1"/>
  <c r="A1169" i="1" s="1"/>
  <c r="A1171" i="1" s="1"/>
  <c r="A1172" i="1" s="1"/>
  <c r="A1173" i="1" s="1"/>
  <c r="A1174" i="1" s="1"/>
  <c r="A1175" i="1" s="1"/>
  <c r="A1177" i="1" s="1"/>
  <c r="A1178" i="1" s="1"/>
  <c r="A1179" i="1" s="1"/>
  <c r="A1180" i="1" s="1"/>
  <c r="A1181" i="1" s="1"/>
  <c r="A1183" i="1" s="1"/>
  <c r="A1184" i="1" s="1"/>
  <c r="A1185" i="1" s="1"/>
  <c r="A1186" i="1" s="1"/>
  <c r="A1187" i="1" s="1"/>
  <c r="A1190" i="1" s="1"/>
  <c r="A1191" i="1" s="1"/>
  <c r="A1192" i="1" s="1"/>
  <c r="A1193" i="1" s="1"/>
  <c r="A1194" i="1" s="1"/>
  <c r="A1196" i="1" s="1"/>
  <c r="A1197" i="1" s="1"/>
  <c r="A1198" i="1" s="1"/>
  <c r="A1199" i="1" s="1"/>
  <c r="A1200" i="1" s="1"/>
  <c r="A1202" i="1" s="1"/>
  <c r="A1203" i="1" s="1"/>
  <c r="A1204" i="1" s="1"/>
  <c r="A1205" i="1" s="1"/>
  <c r="A1206" i="1" s="1"/>
  <c r="A1208" i="1" s="1"/>
  <c r="A1209" i="1" s="1"/>
  <c r="A1210" i="1" s="1"/>
  <c r="A1211" i="1" s="1"/>
  <c r="A1212" i="1" s="1"/>
  <c r="A1213" i="1" s="1"/>
  <c r="A1214"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7" i="1" s="1"/>
  <c r="A1258" i="1" s="1"/>
  <c r="A1259" i="1" s="1"/>
  <c r="A1262" i="1" s="1"/>
  <c r="A1263" i="1" s="1"/>
  <c r="A1264" i="1" s="1"/>
  <c r="A1265" i="1" s="1"/>
  <c r="A1266" i="1" s="1"/>
  <c r="A1267" i="1" s="1"/>
  <c r="A1268" i="1" s="1"/>
  <c r="A1269" i="1" s="1"/>
  <c r="A1274" i="1" s="1"/>
  <c r="A1275" i="1" s="1"/>
  <c r="A1276" i="1" s="1"/>
  <c r="A1277" i="1" s="1"/>
  <c r="A1278"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9" i="1" s="1"/>
  <c r="A1321" i="1" s="1"/>
  <c r="A1322" i="1" s="1"/>
  <c r="A1323" i="1" s="1"/>
  <c r="A1325" i="1" s="1"/>
  <c r="A1327" i="1" s="1"/>
  <c r="A1328" i="1" s="1"/>
  <c r="A1329" i="1" s="1"/>
  <c r="A1331" i="1" s="1"/>
  <c r="A1332" i="1" s="1"/>
  <c r="A1334" i="1" s="1"/>
  <c r="A1335" i="1" s="1"/>
  <c r="A1336" i="1" s="1"/>
  <c r="A1338" i="1" s="1"/>
  <c r="A1339" i="1" s="1"/>
  <c r="A1340" i="1" s="1"/>
  <c r="A1342" i="1" s="1"/>
  <c r="A1343" i="1" s="1"/>
  <c r="A1344" i="1" s="1"/>
  <c r="A1345" i="1" s="1"/>
  <c r="A1346" i="1" s="1"/>
  <c r="A1347" i="1" s="1"/>
  <c r="A1348" i="1" s="1"/>
  <c r="A1349" i="1" s="1"/>
  <c r="A1350" i="1" s="1"/>
  <c r="A1351" i="1" s="1"/>
  <c r="A1352" i="1" s="1"/>
  <c r="A1353" i="1" s="1"/>
  <c r="A1355" i="1" s="1"/>
  <c r="A1356" i="1" s="1"/>
  <c r="A1358" i="1" s="1"/>
  <c r="A1359" i="1" s="1"/>
  <c r="A1360" i="1" s="1"/>
  <c r="A1361" i="1" s="1"/>
  <c r="A1363" i="1" s="1"/>
  <c r="A1364" i="1" s="1"/>
  <c r="A1366" i="1" s="1"/>
  <c r="A1367" i="1" s="1"/>
  <c r="A1368" i="1" s="1"/>
  <c r="A1369" i="1" s="1"/>
  <c r="A1371" i="1" s="1"/>
  <c r="A1372" i="1" s="1"/>
  <c r="A1373" i="1" s="1"/>
  <c r="A1375" i="1" s="1"/>
  <c r="A1376" i="1" s="1"/>
  <c r="A1377" i="1" s="1"/>
  <c r="A1378" i="1" s="1"/>
  <c r="A1379" i="1" s="1"/>
  <c r="A1380" i="1" s="1"/>
  <c r="A1381" i="1" s="1"/>
  <c r="A1382" i="1" s="1"/>
  <c r="A1384" i="1" s="1"/>
  <c r="A1385" i="1" s="1"/>
  <c r="A1386" i="1" s="1"/>
  <c r="A1387" i="1" s="1"/>
  <c r="A1388" i="1" s="1"/>
  <c r="A1389" i="1" s="1"/>
  <c r="A1391" i="1" s="1"/>
  <c r="A1392" i="1" s="1"/>
  <c r="A1393" i="1" s="1"/>
  <c r="A1394" i="1" s="1"/>
  <c r="A1395" i="1" s="1"/>
  <c r="A1397" i="1" s="1"/>
  <c r="A1398" i="1" s="1"/>
  <c r="A1399" i="1" s="1"/>
  <c r="A1403" i="1" s="1"/>
  <c r="A1404" i="1" s="1"/>
  <c r="A1406" i="1" s="1"/>
  <c r="A1407" i="1" s="1"/>
  <c r="A1408" i="1" s="1"/>
  <c r="A1410" i="1" s="1"/>
  <c r="A1411" i="1" s="1"/>
  <c r="A1412" i="1" s="1"/>
  <c r="A1413" i="1" s="1"/>
  <c r="A1414" i="1" s="1"/>
  <c r="A1415" i="1" s="1"/>
  <c r="A1416" i="1" s="1"/>
  <c r="A1417" i="1" s="1"/>
  <c r="A1419" i="1" s="1"/>
  <c r="A1420" i="1" s="1"/>
  <c r="A1422" i="1" s="1"/>
  <c r="A1423" i="1" s="1"/>
  <c r="A1424" i="1" s="1"/>
  <c r="A1425" i="1" s="1"/>
  <c r="A1426" i="1" s="1"/>
  <c r="A1427" i="1" s="1"/>
  <c r="A1428" i="1" s="1"/>
  <c r="A1429" i="1" s="1"/>
  <c r="A1431" i="1" l="1"/>
  <c r="A1432" i="1" s="1"/>
  <c r="A1433" i="1" s="1"/>
  <c r="A1435" i="1" s="1"/>
  <c r="A1436" i="1" s="1"/>
  <c r="A1437" i="1" s="1"/>
  <c r="A1438" i="1" s="1"/>
  <c r="A1439" i="1" s="1"/>
  <c r="A1440" i="1" s="1"/>
  <c r="A1442" i="1" s="1"/>
  <c r="A1444" i="1" s="1"/>
  <c r="A1445" i="1" s="1"/>
  <c r="A1446" i="1" s="1"/>
  <c r="A1447" i="1" s="1"/>
  <c r="A1448" i="1" s="1"/>
  <c r="A1449" i="1" s="1"/>
  <c r="A1450" i="1" s="1"/>
  <c r="A1451" i="1" s="1"/>
  <c r="A1452" i="1" s="1"/>
  <c r="A1453" i="1" s="1"/>
  <c r="A1454" i="1" s="1"/>
  <c r="A1455" i="1" s="1"/>
  <c r="A1456" i="1" s="1"/>
  <c r="A1457" i="1" s="1"/>
  <c r="A1461" i="1" s="1"/>
  <c r="A1462" i="1" s="1"/>
  <c r="A1463" i="1" s="1"/>
  <c r="A1464" i="1" s="1"/>
  <c r="A1465" i="1" s="1"/>
  <c r="A1467" i="1" s="1"/>
  <c r="A1469" i="1" s="1"/>
  <c r="A1470" i="1" s="1"/>
  <c r="A1472" i="1" s="1"/>
  <c r="A1475" i="1" s="1"/>
  <c r="A1655" i="1" s="1"/>
  <c r="A1656" i="1" s="1"/>
  <c r="A1657" i="1" s="1"/>
  <c r="A1658" i="1" s="1"/>
  <c r="A1659" i="1" s="1"/>
  <c r="A1663" i="1" s="1"/>
  <c r="A1664" i="1" s="1"/>
  <c r="A1665" i="1" s="1"/>
  <c r="A1666" i="1" s="1"/>
  <c r="A1668" i="1" s="1"/>
  <c r="A1669" i="1" s="1"/>
  <c r="A1670" i="1" s="1"/>
  <c r="A1671" i="1" s="1"/>
  <c r="A1672" i="1" s="1"/>
  <c r="A1674" i="1" s="1"/>
  <c r="A1675" i="1" s="1"/>
  <c r="A1676" i="1" s="1"/>
  <c r="A1677" i="1" s="1"/>
  <c r="A1678" i="1" s="1"/>
  <c r="A1680" i="1" s="1"/>
  <c r="A1681" i="1" s="1"/>
  <c r="A1682" i="1" s="1"/>
  <c r="A1683" i="1" s="1"/>
  <c r="A1684" i="1" s="1"/>
  <c r="A1686" i="1" s="1"/>
  <c r="A1687" i="1" s="1"/>
  <c r="A1688" i="1" s="1"/>
  <c r="A1689" i="1" s="1"/>
  <c r="A1690" i="1" s="1"/>
  <c r="A1692" i="1" s="1"/>
  <c r="A1693" i="1" s="1"/>
  <c r="A1694" i="1" s="1"/>
  <c r="A1695" i="1" s="1"/>
  <c r="A1696" i="1" s="1"/>
  <c r="A1698" i="1" s="1"/>
  <c r="A1699" i="1" s="1"/>
  <c r="A1700" i="1" s="1"/>
  <c r="A1701" i="1" s="1"/>
  <c r="A1702" i="1" s="1"/>
  <c r="A1704" i="1" s="1"/>
  <c r="A1705" i="1" s="1"/>
  <c r="A1706" i="1" s="1"/>
  <c r="A1707" i="1" s="1"/>
  <c r="A1708" i="1" s="1"/>
  <c r="A1710" i="1" s="1"/>
  <c r="A1711" i="1" s="1"/>
  <c r="A1712" i="1" s="1"/>
  <c r="A1713" i="1" s="1"/>
  <c r="A1714" i="1" s="1"/>
  <c r="A1716" i="1" s="1"/>
  <c r="A1717" i="1" s="1"/>
  <c r="A1718" i="1" s="1"/>
  <c r="A1719" i="1" s="1"/>
  <c r="A1720" i="1" s="1"/>
  <c r="A1721" i="1" s="1"/>
  <c r="A1723" i="1" s="1"/>
  <c r="A1724" i="1" s="1"/>
  <c r="A1725" i="1" s="1"/>
  <c r="A1726" i="1" s="1"/>
  <c r="A1727" i="1" s="1"/>
  <c r="A1729" i="1" s="1"/>
  <c r="A1730" i="1" s="1"/>
  <c r="A1731" i="1" s="1"/>
  <c r="A1732" i="1" s="1"/>
  <c r="A1733" i="1" s="1"/>
  <c r="A1735" i="1" s="1"/>
  <c r="A1736" i="1" s="1"/>
  <c r="A1737" i="1" s="1"/>
  <c r="A1738" i="1" s="1"/>
  <c r="A1739" i="1" s="1"/>
  <c r="A1741" i="1" s="1"/>
  <c r="A1742" i="1" s="1"/>
  <c r="A1743" i="1" s="1"/>
  <c r="A1744" i="1" s="1"/>
  <c r="A1745" i="1" s="1"/>
  <c r="A1747" i="1" s="1"/>
  <c r="A1748" i="1" s="1"/>
  <c r="A1749" i="1" s="1"/>
  <c r="A1750" i="1" s="1"/>
  <c r="A1751" i="1" s="1"/>
  <c r="A1753" i="1" s="1"/>
  <c r="A1754" i="1" s="1"/>
  <c r="A1755" i="1" s="1"/>
  <c r="A1756" i="1" s="1"/>
  <c r="A1757" i="1" s="1"/>
  <c r="A1759" i="1" s="1"/>
  <c r="A1760" i="1" s="1"/>
  <c r="A1761" i="1" s="1"/>
  <c r="A1762" i="1" s="1"/>
  <c r="A1763" i="1" s="1"/>
  <c r="A1765" i="1" s="1"/>
  <c r="A1766" i="1" s="1"/>
  <c r="A1768" i="1" s="1"/>
  <c r="A1769" i="1" s="1"/>
  <c r="A1770" i="1" s="1"/>
  <c r="A1771" i="1" s="1"/>
  <c r="A1772" i="1" s="1"/>
  <c r="A1774" i="1" s="1"/>
  <c r="A1775" i="1" s="1"/>
  <c r="A1776" i="1" s="1"/>
  <c r="A1777" i="1" s="1"/>
  <c r="A1778" i="1" s="1"/>
  <c r="A1780" i="1" s="1"/>
  <c r="A1781" i="1" s="1"/>
  <c r="A1782" i="1" s="1"/>
  <c r="A1783" i="1" s="1"/>
  <c r="A1784" i="1" s="1"/>
  <c r="A1786" i="1" s="1"/>
  <c r="A1787" i="1" s="1"/>
  <c r="A1788" i="1" s="1"/>
  <c r="A1789" i="1" s="1"/>
  <c r="A1790" i="1" s="1"/>
  <c r="A1792" i="1" s="1"/>
  <c r="A1793" i="1" s="1"/>
  <c r="A1794" i="1" s="1"/>
  <c r="A1795" i="1" s="1"/>
  <c r="A1797" i="1" s="1"/>
  <c r="A1798" i="1" s="1"/>
  <c r="A1799" i="1" s="1"/>
  <c r="A1800" i="1" s="1"/>
  <c r="A1802" i="1" s="1"/>
  <c r="A1803" i="1" s="1"/>
  <c r="A1804" i="1" s="1"/>
  <c r="A1805" i="1" s="1"/>
  <c r="A1807" i="1" s="1"/>
  <c r="A1808" i="1" s="1"/>
  <c r="A1809" i="1" s="1"/>
  <c r="A1810" i="1" s="1"/>
  <c r="A1812" i="1" s="1"/>
  <c r="A1813" i="1" s="1"/>
  <c r="A1814" i="1" s="1"/>
  <c r="A1815" i="1" s="1"/>
  <c r="A1817" i="1" s="1"/>
  <c r="A1818" i="1" s="1"/>
  <c r="A1819" i="1" s="1"/>
  <c r="A1820" i="1" s="1"/>
  <c r="A1822" i="1" s="1"/>
  <c r="A1823" i="1" s="1"/>
  <c r="A1824" i="1" s="1"/>
  <c r="A1825" i="1" s="1"/>
  <c r="A1827" i="1" s="1"/>
  <c r="A1828" i="1" s="1"/>
  <c r="A1829" i="1" s="1"/>
  <c r="A1830" i="1" s="1"/>
  <c r="A1832" i="1" s="1"/>
  <c r="A1833" i="1" s="1"/>
  <c r="A1834" i="1" s="1"/>
  <c r="A1835" i="1" s="1"/>
  <c r="A1837" i="1" s="1"/>
  <c r="A1838" i="1" s="1"/>
  <c r="A1839" i="1" s="1"/>
  <c r="A1840" i="1" s="1"/>
  <c r="A1842" i="1" s="1"/>
  <c r="A1843" i="1" s="1"/>
  <c r="A1844" i="1" s="1"/>
  <c r="A1845" i="1" s="1"/>
  <c r="A1847" i="1" s="1"/>
  <c r="A1848" i="1" s="1"/>
  <c r="A1849" i="1" s="1"/>
  <c r="A1850" i="1" s="1"/>
  <c r="A1852" i="1" s="1"/>
  <c r="A1853" i="1" s="1"/>
  <c r="A1854" i="1" s="1"/>
  <c r="A1856" i="1" s="1"/>
  <c r="A1857" i="1" s="1"/>
  <c r="A1858" i="1" s="1"/>
  <c r="A1860" i="1" s="1"/>
  <c r="A1861" i="1" s="1"/>
  <c r="A1862" i="1" s="1"/>
  <c r="A1864" i="1" s="1"/>
  <c r="A1865" i="1" s="1"/>
  <c r="A1866" i="1" s="1"/>
  <c r="A1867" i="1" s="1"/>
  <c r="A1869" i="1" s="1"/>
  <c r="A1870" i="1" s="1"/>
  <c r="A1871" i="1" s="1"/>
  <c r="A1872" i="1" s="1"/>
  <c r="A1874" i="1" s="1"/>
  <c r="A1875" i="1" s="1"/>
  <c r="A1876" i="1" s="1"/>
  <c r="A1877" i="1" s="1"/>
  <c r="A1878" i="1" s="1"/>
  <c r="A1880" i="1" s="1"/>
  <c r="A1881" i="1" s="1"/>
  <c r="A1882" i="1" s="1"/>
  <c r="A1883" i="1" s="1"/>
  <c r="A1884" i="1" s="1"/>
  <c r="A1885" i="1" s="1"/>
  <c r="A1886" i="1" s="1"/>
  <c r="A1887" i="1" s="1"/>
  <c r="A1892" i="1" s="1"/>
  <c r="A1894" i="1" s="1"/>
  <c r="A1895" i="1" s="1"/>
  <c r="A1896" i="1" s="1"/>
  <c r="A1897" i="1" s="1"/>
  <c r="A1898" i="1" s="1"/>
  <c r="A1899" i="1" s="1"/>
  <c r="A1900" i="1" s="1"/>
  <c r="A1901" i="1" s="1"/>
  <c r="A1902" i="1" s="1"/>
  <c r="A1903" i="1" s="1"/>
  <c r="A1904" i="1" s="1"/>
  <c r="A1905" i="1" s="1"/>
  <c r="A1906" i="1" s="1"/>
  <c r="A1907" i="1" s="1"/>
  <c r="A1909"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alcChain>
</file>

<file path=xl/sharedStrings.xml><?xml version="1.0" encoding="utf-8"?>
<sst xmlns="http://schemas.openxmlformats.org/spreadsheetml/2006/main" count="4985" uniqueCount="1689">
  <si>
    <t>ÇEVRE VE ŞEHİRCİLİK BAKANLIĞI</t>
  </si>
  <si>
    <t>DÖNER SERMAYE İŞLETMESİ MÜDÜRLÜĞÜ</t>
  </si>
  <si>
    <t>SIRA NO.</t>
  </si>
  <si>
    <t>GELİR KOD NO.</t>
  </si>
  <si>
    <t>HİZMETİN ADI</t>
  </si>
  <si>
    <t>K.D.V. (%18)</t>
  </si>
  <si>
    <t>TÜZEL/GERÇEK KİŞİ</t>
  </si>
  <si>
    <t>HİZMET BİTİŞ SÜRESİ</t>
  </si>
  <si>
    <t>ALTYAPI VE KENTSEL DÖNÜŞÜM HİZMETLERİ GENEL MÜDÜRLÜĞÜ</t>
  </si>
  <si>
    <t>Riskli Yapıların Tespiti Hizmetleri</t>
  </si>
  <si>
    <t>Riskli Yapı Tespiti Lisans Belgesi</t>
  </si>
  <si>
    <t>Tüzel Kişi</t>
  </si>
  <si>
    <t>Ücret yatırılması ile birlikte</t>
  </si>
  <si>
    <t>Riskli Yapı Tespiti Lisans Belgesi Unvan Değişikliği</t>
  </si>
  <si>
    <t>Riskli Yapı Tespiti Lisans Belgesi Kayıp - Çalıntı v.b. Nedenlerle Belge Yenileme Bedeli</t>
  </si>
  <si>
    <t>Riskli Yapı Tespiti Başarı Belgesi Kayıp - Çalıntı v.b. Nedenlerle Belge Yenileme Bedeli</t>
  </si>
  <si>
    <t>Gerçek Kişi</t>
  </si>
  <si>
    <t>BETONARME YAPILAR</t>
  </si>
  <si>
    <t>0-300 M2 Arası (Modele Esas İnceleme Kat Alanı)</t>
  </si>
  <si>
    <t>Riskli Yapıların Tespit Edilmesine İlişkin Esaslar Uyarınca Yapılacak Tespitler (Rapor,Rölöve,Deney v.b.tüm masraflar dahil)(TL/Bina)</t>
  </si>
  <si>
    <t>Tüzel/Gerçek Kişi</t>
  </si>
  <si>
    <t>Belirsiz</t>
  </si>
  <si>
    <t>301 M2 den Fazla (Modele Esas İnceleme Kat Alanı)</t>
  </si>
  <si>
    <t>Riskli Yapıların Tespit Edilmesine İlişkin Esaslar Uyarınca Yapılacak Tespitler,   301 M2yi aşan her 100 M2ye kadar artış için ilave edilecek ücret. (Rapor,Rölöve,Deney v.b.tüm masraflar dahil)</t>
  </si>
  <si>
    <t>İnceleme katı haricinde rölöve alınan katlarda tespit işlemi</t>
  </si>
  <si>
    <t>Riskli Yapıların Tespit Edilmesine İlişkin Esaslar Uyarınca Yapılacak Tespitler, ilave rölöve alınan katta her 100  M2ye kadar ilave edilecek ücret. (Rapor,Rölöve,Deney v.b.tüm masraflar dahil)</t>
  </si>
  <si>
    <t>0-3300 M2 Arası (Bina Kullanım Alanı)</t>
  </si>
  <si>
    <t>3301 M2 den Fazla (Bina Kullanım Alanı)</t>
  </si>
  <si>
    <t>Riskli Yapıların Tespit Edilmesine İlişkin EsaslarUyarınca Yapılacak Tespitler,   3301 M2yi aşan her 100 M2ye kadar artış için ilave edilecek ücret. (Rapor,Rölöve,Deney v.b.tüm masraflar dahil)</t>
  </si>
  <si>
    <t>0-7200 M2 Arası (Bina Kullanım Alanı)</t>
  </si>
  <si>
    <t>7201 M2 den Fazla (Bina Kullanım Alanı)</t>
  </si>
  <si>
    <t>Riskli Yapıların Tespit Edilmesine İlişkin Esaslar Uyarınca Yapılacak Tespitler,   7201 M2yi aşan her 100 M2ye kadar artış için ilave edilecek ücret. (Rapor,Rölöve,Deney v.b.tüm masraflar dahil)</t>
  </si>
  <si>
    <t>YIĞMA YAPILAR</t>
  </si>
  <si>
    <t>İnceleme Katında</t>
  </si>
  <si>
    <t>KARMA YAPILAR</t>
  </si>
  <si>
    <t xml:space="preserve">AHŞAP, KERPİÇ, GÖZLEMSEL TESPİT YAPILAN YAPILAR VB. </t>
  </si>
  <si>
    <t>Teknik Gerekçeleri Belirtilmek Üzere Yapılacak Tespitler Her Bir Bina İçin (Rapor, Rölöve, Gözlemsel İnceleme vb. tüm masraflar dahil.)(TL/Bina)</t>
  </si>
  <si>
    <t>6306 Sayılı Kanun Kapsamında Posta İşlemleri</t>
  </si>
  <si>
    <t>6306 sayılı Kanun uyarınca malikler arasında yapılması gereken ve 7201 sayılı Kanun uyarınca Bakanlıkça yapılacak olan yurtdışı tebligat bedeli</t>
  </si>
  <si>
    <t>COĞRAFİ BİLGİ SİSTEMLERİ GENEL MÜDÜRLÜĞÜ</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</si>
  <si>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</si>
  <si>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</si>
  <si>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16UY0254-4 -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</si>
  <si>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</si>
  <si>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</si>
  <si>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</si>
  <si>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16UY0255-6 COĞRAFİ BİLGİ SİSTEMLERİ UZMANI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</si>
  <si>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</si>
  <si>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</si>
  <si>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</si>
  <si>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</si>
  <si>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</si>
  <si>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</si>
  <si>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 Coğrafi Bilgi Sistemleri Genel Müdürlüğü  tarafından standardın yeni bir versiyonunun çıkarılması durumunda sertifikasyonun yenilenmesi gerekmektedir.</t>
  </si>
  <si>
    <t>1. Yer Kontrol Noktası</t>
  </si>
  <si>
    <t xml:space="preserve">Kordinat ve Hiz. (txt) </t>
  </si>
  <si>
    <t>Gerçek/Tüzel Kişi</t>
  </si>
  <si>
    <t>1-3 Gün</t>
  </si>
  <si>
    <t xml:space="preserve">Kordinat ve Hiz. (pdf) </t>
  </si>
  <si>
    <t>2. Arşiv Hava Fotoğrafı ve Yöneltme Parametreleri</t>
  </si>
  <si>
    <t xml:space="preserve">Renkli (RGB) Hava Fotoğrafı (3 Bant) (tiff) </t>
  </si>
  <si>
    <t xml:space="preserve">Yakın Kızılötesi (IR) Hava Fotoğrafı (1 Bant) (tiff) </t>
  </si>
  <si>
    <t xml:space="preserve">4 Bantlı (RGB+IR) Hava Fotoğrafı (tiff) </t>
  </si>
  <si>
    <t>Resim Yöneltme Paremetreleri (1 Resim) (txt)</t>
  </si>
  <si>
    <t xml:space="preserve">Eğitim Amaçlı Renkli (RGB) Hava Fotoğrafı (3 Bant) (tiff) </t>
  </si>
  <si>
    <t xml:space="preserve">Eğitim Amaçlı Yakın Kızılötesi (IR) Hava Fotoğrafı (1 Bant) (tiff) </t>
  </si>
  <si>
    <t xml:space="preserve">Eğitim Amaçlı 4 Bantlı (RGB+IR) Hava Fotoğrafı (tiff) </t>
  </si>
  <si>
    <t>Eğitim Amaçlı Resim Yöneltme Paremetreleri (1 Resim) (txt)</t>
  </si>
  <si>
    <t>3. Sayısal Arşiv Renkli Ortofoto</t>
  </si>
  <si>
    <t>3. Sayısal Arşiv Renkli Ortofoto (Km2)</t>
  </si>
  <si>
    <t>Sayısal Renkli Ortofoto (Geotiff) (Km2)</t>
  </si>
  <si>
    <t>Sayısal Renkli True Ortofoto (Geotiff) (Km2)</t>
  </si>
  <si>
    <t>Sayısal Renkli True Ortofoto Paftası (1/1000) (pdf)</t>
  </si>
  <si>
    <t>Eğitim Amaçlı Sayısal Renkli Ortofoto (Geotiff) (Km2)</t>
  </si>
  <si>
    <t>Eğitim Amaçlı Sayısal Renkli True Ortofoto (Geotiff) (Km2)</t>
  </si>
  <si>
    <t>Eğitim Amaçlı Sayısal Renkli True Ortofoto Paftası (1/1000) (pdf)</t>
  </si>
  <si>
    <t>* Sayısal ortofoto görüntüler talep edilen alanın büyüklüğüne göre talep sahibi tarafından temin edilecek medya kayıt ortamında verilecektir.</t>
  </si>
  <si>
    <t>4. 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</si>
  <si>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</si>
  <si>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</si>
  <si>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</si>
  <si>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</si>
  <si>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</si>
  <si>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</si>
  <si>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</si>
  <si>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</si>
  <si>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</si>
  <si>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</si>
  <si>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 Sayısal veriler talep edilen alanın büyüklüğüne göre talep sahibi tarafından temin edilecek medya kayıt ortamında verilecektir.</t>
  </si>
  <si>
    <t>5. Yüzey Parametreleri</t>
  </si>
  <si>
    <t xml:space="preserve"> Bölgesel Yüzey Parametreleri (txt, ilçe)</t>
  </si>
  <si>
    <t>6. Baskı</t>
  </si>
  <si>
    <t>Sayısal Renkli True Ortofoto Paftası (1/1000)</t>
  </si>
  <si>
    <t>7. Web Servisleri</t>
  </si>
  <si>
    <t>Raster 1-1000 (km²) - 1 Yıla Kadar Lisans</t>
  </si>
  <si>
    <t>Raster 1001-20000 (km²) - 1 Yıla Kadar Lisans</t>
  </si>
  <si>
    <t>Raster 20000 &lt; (km²) - 1 Yıla Kadar Lisans</t>
  </si>
  <si>
    <t>Raster 1-1000 (km²) - 2 Yılla Kadar Lisans</t>
  </si>
  <si>
    <t>Raster 1001-20000 (km²) - 2 Yıla Kadar Lisans</t>
  </si>
  <si>
    <t>Raster 20000 &lt; (km²) - 2 Yıla Kadar Lisans</t>
  </si>
  <si>
    <t>Raster 1-1000 (km²) - 3 Yıla Kadar Lisans</t>
  </si>
  <si>
    <t>Raster 1001-20000 (km²) - 3 Yıla Kadar Lisans</t>
  </si>
  <si>
    <t>Raster 20000 &lt; (km²) - 3 Yıla Kadar Lisans</t>
  </si>
  <si>
    <t>Raster 1-1000 (km²) - 4 Yıla Kadar Lisans</t>
  </si>
  <si>
    <t>Raster 1001-20000 (km²) - 4 Yıla Kadar Lisans</t>
  </si>
  <si>
    <t>Raster 20000 &lt; (km²) - 4 Yıla Kadar Lisans</t>
  </si>
  <si>
    <t>Raster 1-1000 (km²) - 5 Yıla Kadar Lisans</t>
  </si>
  <si>
    <t>Raster 1001-20000 (km²) - 5 Yıla Kadar Lisans</t>
  </si>
  <si>
    <t>Raster 20000 &lt; (km²) - 5 Yıla Kadar Lisans</t>
  </si>
  <si>
    <t>3 Boyutlu Nokta Bulutu 1-1000 (km²) - 1 Yıla Kadar Lisans</t>
  </si>
  <si>
    <t>3 Boyutlu Nokta Bulutu 1001-20000 (km²) - 1 Yıla Kadar Lisans</t>
  </si>
  <si>
    <t>3 Boyutlu Nokta Bulutu 20000 &lt; (km²) - 1 Yıla Kadar Lisans</t>
  </si>
  <si>
    <t>3 Boyutlu Nokta Bulutu 1-1000 (km²) - 2 Yıla Kadar Lisans</t>
  </si>
  <si>
    <t>3 Boyutlu Nokta Bulutu 1001-20000 (km²) - 2 Yıla Kadar Lisans</t>
  </si>
  <si>
    <t>3 Boyutlu Nokta Bulutu 20000 &lt; (km²) - 2 Yıla Kadar Lisans</t>
  </si>
  <si>
    <t>3 Boyutlu Nokta Bulutu 1-1000 (km²) - 3 Yıla Kadar Lisans</t>
  </si>
  <si>
    <t>3 Boyutlu Nokta Bulutu 1001-20000 (km²) - 3 Yıla Kadar Lisans</t>
  </si>
  <si>
    <t>3 Boyutlu Nokta Bulutu 20000 &lt; (km²) - 3 Yıla Kadar Lisans</t>
  </si>
  <si>
    <t>3 Boyutlu Nokta Bulutu 1-1000 (km²) - 4 Yıla Kadar Lisans</t>
  </si>
  <si>
    <t>3 Boyutlu Nokta Bulutu 1001-20000 (km²) - 4 Yıla Kadar Lisans</t>
  </si>
  <si>
    <t>3 Boyutlu Nokta Bulutu 20000 &lt; (km²) - 4 Yıla Kadar Lisans</t>
  </si>
  <si>
    <t>3 Boyutlu Nokta Bulutu 1-1000 (km²) - 5 Yıla Kadar Lisans</t>
  </si>
  <si>
    <t>3 Boyutlu Nokta Bulutu 1001-20000 (km²) - 5 Yıla Kadar Lisans</t>
  </si>
  <si>
    <t>3 Boyutlu Nokta Bulutu 20000 &lt; (km²) - 5 Yıla Kadar Lisans</t>
  </si>
  <si>
    <t>* Yerel yönetimler, üniversiteler, kamu kurum ve kuruluşları ile yapılacak protokol kapsamında true ortofoto web servisleri ücretsiz paylaşılır.
* Alan sayısına göre talep edilen raster görüntü ve 3 boyutlu nokta bulutu 1 yıllık lisans sunum bedeli;  talep edilecek alan ile birim fiyat çarpılarak hesaplanacaktır.</t>
  </si>
  <si>
    <t>8. Vektör Veri</t>
  </si>
  <si>
    <t>Bina Vektör Alan (adet)</t>
  </si>
  <si>
    <t>Bina Yükseklik Verisi (adet)</t>
  </si>
  <si>
    <t>Yol Vektör Çizgisi (Verteks Sayısı)</t>
  </si>
  <si>
    <t>1 Megapiksel Görüntü İşleme</t>
  </si>
  <si>
    <t>* Yol vektör çizgisi verisi bedeli, verteks sayısı ile birim fiyatın çarpımı ile hesaplanacaktır.</t>
  </si>
  <si>
    <t>8. 3-Boyutlu Bina Verileri</t>
  </si>
  <si>
    <t>3 Boyutlu Bina Modeli (.gml,.png) 1-100 (Adet)</t>
  </si>
  <si>
    <t>3 Boyutlu Bina Modeli (.gml,.png) 101-500 (Adet)</t>
  </si>
  <si>
    <t>3 Boyutlu Bina Modeli (.gml,.png) 501-1.000 (Adet)</t>
  </si>
  <si>
    <t>3 Boyutlu Bina Modeli (.gml,.png) 1.001-5.000 (Adet)</t>
  </si>
  <si>
    <t>3 Boyutlu Bina Modeli (.gml,.png) 5.001-10.000 (Adet)</t>
  </si>
  <si>
    <t>3 Boyutlu Bina Modeli (.gml,.png) 10.001-50.000 (Adet)</t>
  </si>
  <si>
    <t>3 Boyutlu Bina Modeli (.gml,.png) 50.001-100.000 (Adet)</t>
  </si>
  <si>
    <t>3 Boyutlu Bina Modeli (.gml,.png) 100.001-500.000 (Adet)</t>
  </si>
  <si>
    <t>3 Boyutlu Bina Modeli (.gml,.png) 500.001 ve 1.000.000 (Adet)</t>
  </si>
  <si>
    <t>3 Boyutlu Bina Modeli (.gml,.png) 1.000.001-5.000.000 (Adet)</t>
  </si>
  <si>
    <t>3 Boyutlu Bina Modeli (.gml,.png) 5.000.001 ve daha fazla (Adet)</t>
  </si>
  <si>
    <t>3 Boyutlu Bina Modeli (.gml,.png,.dae,.coi,.mtl,.obj,.kml) 1-100 (Adet)</t>
  </si>
  <si>
    <t>3 Boyutlu Bina Modeli (.gml,.png,.dae,.coi,.mtl,.obj,.kml) 101-500 (Adet)</t>
  </si>
  <si>
    <t>3 Boyutlu Bina Modeli (.gml,.png,.dae,.coi,.mtl,.obj,.kml) 501-1000 (Adet)</t>
  </si>
  <si>
    <t>3 Boyutlu Bina Modeli (.gml,.png,.dae,.coi,.mtl,.obj,.kml) 1001-5000 (Adet)</t>
  </si>
  <si>
    <t>3 Boyutlu Bina Modeli (.gml,.png,.dae,.coi,.mtl,.obj,.kml) 5001-10000 (Adet)</t>
  </si>
  <si>
    <t>3 Boyutlu Bina Modeli (.gml,.png,.dae,.coi,.mtl,.obj,.kml) 10001-50000 (Adet)</t>
  </si>
  <si>
    <t>3 Boyutlu Bina Modeli (.gml,.png,.dae,.coi,.mtl,.obj,.kml) 50001-100000 (Adet)</t>
  </si>
  <si>
    <t>3 Boyutlu Bina Modeli (.gml,.png,.dae,.coi,.mtl,.obj,.kml) 100001-500000 (Adet)</t>
  </si>
  <si>
    <t>3 Boyutlu Bina Modeli (.gml,.png,.dae,.coi,.mtl,.obj,.kml) 500001-1.000.000 (Adet)</t>
  </si>
  <si>
    <t>3 Boyutlu Bina Modeli (.gml,.png,.dae,.coi,.mtl,.obj,.kml) 1.000.001-5.000.000 (Adet)</t>
  </si>
  <si>
    <t>3 Boyutlu Bina Modeli (.gml,.png,.dae,.coi,.mtl,.obj,.kml) 5.000.001 ve daha fazla (Adet)</t>
  </si>
  <si>
    <t>3 Boyutlu Bina Modeli (.dae, .coi, .mtl, .obj, .kml) (Adet)</t>
  </si>
  <si>
    <t>* Adet sayısına göre talep edilen 3 boyutlu bina modeli verisi bedeli, talep edilen adet sayısı ile birim fiyat çarpılarak hesaplanacaktır</t>
  </si>
  <si>
    <t>9. Harita</t>
  </si>
  <si>
    <t>Güneşlenme Potansiyeli Haritası - 40 cm (Geotiff) (Km2)</t>
  </si>
  <si>
    <t>Eğim Haritası - 40 cm (Geotiff) (Km2)</t>
  </si>
  <si>
    <t>Rölyef Haritası - 40 cm (Geotiff) (Km2)</t>
  </si>
  <si>
    <t>Hacim Bazlı Yoğunluk Haritası - 40 cm (Geotiff) (Km2)</t>
  </si>
  <si>
    <t>Yerli Gerçek Kişiler ve Özel Hukuk Tüzel Kişileri (1/1000'lik pafta başı)</t>
  </si>
  <si>
    <t xml:space="preserve">1YIL </t>
  </si>
  <si>
    <t>Yabancı Gerçek Kişiler ve Özel Hukuk Tüzel Kişileri (1/1000'lik pafta başı)</t>
  </si>
  <si>
    <t>ÇEVRESEL ETKİ DEĞERLENDİRMESİ İZİN VE DENETİMİ GENEL MÜDÜRLÜĞÜ</t>
  </si>
  <si>
    <t>Belge Bedeli Yatırıldıktan 15 Gün Sonra</t>
  </si>
  <si>
    <t>ÇED Raporu Format Bedeli /Proje Bedeli 10 Milyon TL - 100 Milyon TL arası</t>
  </si>
  <si>
    <t>ÇED Raporu Format Bedeli /Proje Bedeli 10 Milyar TL ve üzeri</t>
  </si>
  <si>
    <t>SEÇME ELEME KRİTERLERİNE TABİ PROJE BAŞVURU BEDELİ</t>
  </si>
  <si>
    <t>Seçme Eleme Kriterlerine Tabi Proje Başvuru Bedeli/Proje Bedeli 10 Milyon TL- 100 Milyon TL arası</t>
  </si>
  <si>
    <t>Seçme Eleme Kriterlerine Tabi Proje Başvuru Bedeli/Proje Bedeli 10 Milyar TL ve üzeri</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</si>
  <si>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</si>
  <si>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</si>
  <si>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</si>
  <si>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</si>
  <si>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</si>
  <si>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</si>
  <si>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</si>
  <si>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</si>
  <si>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</si>
  <si>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</si>
  <si>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</si>
  <si>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</si>
  <si>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</si>
  <si>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</si>
  <si>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</si>
  <si>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Atık İthalat (Liste 1-A) Uygunluk Yazısı</t>
  </si>
  <si>
    <t>Atık İthalatçısı Kayıt Belgesi (Liste 1-A)</t>
  </si>
  <si>
    <t>1 Yıl</t>
  </si>
  <si>
    <t>Atık İthalatçı Belgesi Güncelleme (GTİP Ekleme, Atık Kodu Ekleme, Unvan Değişikliği v.b)</t>
  </si>
  <si>
    <t>Lastik 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</si>
  <si>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</si>
  <si>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</si>
  <si>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</si>
  <si>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</si>
  <si>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</si>
  <si>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</si>
  <si>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</si>
  <si>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</si>
  <si>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</si>
  <si>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</si>
  <si>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</si>
  <si>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</si>
  <si>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</si>
  <si>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</si>
  <si>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</si>
  <si>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</si>
  <si>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</si>
  <si>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</si>
  <si>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</si>
  <si>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</si>
  <si>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</si>
  <si>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</si>
  <si>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</si>
  <si>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</si>
  <si>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</si>
  <si>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</si>
  <si>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</si>
  <si>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</si>
  <si>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(Ek-2 Listesi Tesis ve Faaliyetler)</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</si>
  <si>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</si>
  <si>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</si>
  <si>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</si>
  <si>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</si>
  <si>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</si>
  <si>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</si>
  <si>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</si>
  <si>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</si>
  <si>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</si>
  <si>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</si>
  <si>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</si>
  <si>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</si>
  <si>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</si>
  <si>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İşleme</t>
  </si>
  <si>
    <t>Çevre Lisansları/İşleme/Tıbbi Atık Sterilizasyon</t>
  </si>
  <si>
    <t>Çevre Lisansları/İşleme/Ömrünü Tamamlamış Araç Geçici Depolama</t>
  </si>
  <si>
    <t>Çevre Lisansları/İşleme/Hurda Metal/Ömrünü Tamamlamış Araç İşleme</t>
  </si>
  <si>
    <t>Çevre Lisansları/İşleme/Atık Elektrikli ve Elektronik Eşya İşleme</t>
  </si>
  <si>
    <t>Atıktan Türetilmiş Yakıt (ATY) Hazırlama Tesisi</t>
  </si>
  <si>
    <t>Gemi Geri Dönüşüm Tesisi</t>
  </si>
  <si>
    <t>Çevre Lisansları/Biyobozunur Atık İşletme</t>
  </si>
  <si>
    <t>Arındırma</t>
  </si>
  <si>
    <t>Çevre Lisansları/Arındırma/PCB Arındırma</t>
  </si>
  <si>
    <t>ÇEVRE YETERLİK HİZMETLERİ</t>
  </si>
  <si>
    <t>Çevre Yönetimi Hizmeti Yeterlik Belgesi Başvuru Bedeli</t>
  </si>
  <si>
    <t>Ücret yatrılması ile birlikte</t>
  </si>
  <si>
    <t>Çevre Yönetimi Hizmeti Yeterlik Belgesi Vize Başvuru Bedeli</t>
  </si>
  <si>
    <t>Çevre Yönetim Birimi Yeterlik Belgesi Başvuru Bedeli</t>
  </si>
  <si>
    <t>Çevre Yönetim Birimi Yeterlik Belgesi Vize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</si>
  <si>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</si>
  <si>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</si>
  <si>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</si>
  <si>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</si>
  <si>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</si>
  <si>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</si>
  <si>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</si>
  <si>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</si>
  <si>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</si>
  <si>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</si>
  <si>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</si>
  <si>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</si>
  <si>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</si>
  <si>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</si>
  <si>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</si>
  <si>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</si>
  <si>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</si>
  <si>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</si>
  <si>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</si>
  <si>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</si>
  <si>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</si>
  <si>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</si>
  <si>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</si>
  <si>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</si>
  <si>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</si>
  <si>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</si>
  <si>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</si>
  <si>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</si>
  <si>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</si>
  <si>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</si>
  <si>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</si>
  <si>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</si>
  <si>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Başvurusu</t>
  </si>
  <si>
    <t>Çevre Laboratuvar Kapsam Genişletme</t>
  </si>
  <si>
    <t>Çevre Laboratuvar Yeterlilik ve Karşılaştırma Testleri</t>
  </si>
  <si>
    <t>LABORATUVAR EĞİTİM ÜCRETLERİ</t>
  </si>
  <si>
    <t>Çevre Alanında Teorik ve Pratik Eğitimler (kişi/gün)</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</si>
  <si>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</si>
  <si>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</si>
  <si>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</si>
  <si>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</si>
  <si>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</si>
  <si>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</si>
  <si>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</si>
  <si>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</si>
  <si>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</si>
  <si>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</si>
  <si>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 xml:space="preserve">Kömürde ve Sıvı Yakıtta Isıl Değer (Kalori) Tayini </t>
  </si>
  <si>
    <t>Kömürde ve Prinada Isıl Değer (Kalori) Tayini (Sadece ısıl değer parametresi raporlanacağı zaman ücrete, hesaplamada kullanılan nem, kül, uçuçu madde ve toplam kükürt ücretleri de dahildir.)</t>
  </si>
  <si>
    <t>Prinada Sodyum Tayini (Ön işlem dahil)</t>
  </si>
  <si>
    <t>Prinada Yağ Tayini</t>
  </si>
  <si>
    <t>Parlama Noktası</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</si>
  <si>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</si>
  <si>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</si>
  <si>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</si>
  <si>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</si>
  <si>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</si>
  <si>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</si>
  <si>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</si>
  <si>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</si>
  <si>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</si>
  <si>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</si>
  <si>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</si>
  <si>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pH</t>
  </si>
  <si>
    <t>Elektriksel İletkenlik</t>
  </si>
  <si>
    <t>Sıcaklık</t>
  </si>
  <si>
    <t>Tuzluluk</t>
  </si>
  <si>
    <t>Oksijen Doygunluğu (%)</t>
  </si>
  <si>
    <t>Çözünmüş Oksijen</t>
  </si>
  <si>
    <t>Bulanıklık</t>
  </si>
  <si>
    <t>Renk</t>
  </si>
  <si>
    <t>Toplam Askıda Katı Madde</t>
  </si>
  <si>
    <t>Çökebilir Katı Madde</t>
  </si>
  <si>
    <t>Toplam Çözünmüş Madde</t>
  </si>
  <si>
    <t>Toplam Katı Madde</t>
  </si>
  <si>
    <t>Fosfat Fosforu (PO4 3—P)</t>
  </si>
  <si>
    <t>Toplam Fosfor (P)</t>
  </si>
  <si>
    <t>Fenol</t>
  </si>
  <si>
    <t>Fenol/Fenol Bileşikleri (Ön işlem dahil)</t>
  </si>
  <si>
    <t>Florür (F)</t>
  </si>
  <si>
    <t>Klorür (Cl-)</t>
  </si>
  <si>
    <t>Krom-VI (Cr +6)</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</si>
  <si>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</si>
  <si>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</si>
  <si>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</si>
  <si>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</si>
  <si>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</si>
  <si>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</si>
  <si>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</si>
  <si>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</si>
  <si>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</si>
  <si>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</si>
  <si>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</si>
  <si>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</si>
  <si>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</si>
  <si>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</si>
  <si>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</si>
  <si>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</si>
  <si>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</si>
  <si>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</si>
  <si>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</si>
  <si>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</si>
  <si>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</si>
  <si>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</si>
  <si>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Tüm Matrikslerde Her Bir Metal Parametresinin Analizi</t>
  </si>
  <si>
    <t>Civa Analizörü ile Tüm Matrikslerde Civa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</si>
  <si>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</si>
  <si>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</si>
  <si>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</si>
  <si>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</si>
  <si>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</si>
  <si>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</si>
  <si>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Çamuru/Atık/Atık Yağ/İzolasyon Sıvıları Matrikslerinde PCBs Analizi (Ön işlem dahil)</t>
  </si>
  <si>
    <t>Su/Atık Su/Toprak/Arıtma Çamuru/Atık Matrikslerinde Dioksin-Furan Analizi (Ön işlem dahil)</t>
  </si>
  <si>
    <t>Su/Atık Su/Toprak/Arıtma Çamuru/Atık Matrikslerinde Dioksin-Furan + Dioksin Benzeri PCBs Analizi (Ön işlem dahil)</t>
  </si>
  <si>
    <t>Su/Atık Su/Toprak/Arıtma Çamuru/Atık Matrikslerinde PAHs Analizi (Ön işlem dahil)</t>
  </si>
  <si>
    <t>Su/Atık Su/Toprak/Arıtma Çamuru/Atık Numunelerinde Kirletici Kaynak Tespiti (Ön işlem dahil)</t>
  </si>
  <si>
    <t>Baca Gazında Uçucu Organik Bileşikler ve Buhar (VOCs) Analizi (Kaynak başına)</t>
  </si>
  <si>
    <t>Baca Gazında Halojenler</t>
  </si>
  <si>
    <t>Baca Gazı Emisyonunda Dioksin-Furan Analizi (Kaynak başına) (Saha blanki + 3 numune) (XAD_2 tüp hazırlama ve ön işlem dahil)</t>
  </si>
  <si>
    <t>Baca Gazı Emisyonunda Dioksin Benzeri PCBs Analizi için (Kaynak başına) (Saha blanki + 3 numune) (XAD_2 tüp hazırlama ve ön işlem dahil)</t>
  </si>
  <si>
    <t>Baca Gazı Emisyonunda Dioksin-Furan + Dioksin Benzeri PCBs Analizi için (Kaynak başına) (Saha blanki + 3 numune) (Ön işlem dahil)</t>
  </si>
  <si>
    <t>Baca Gazı Emisyonunda PAH Analizi için (Kaynak başına) (Saha blanki + 3 numune) (XAD_2 tüp hazırlama ve ön işlem dahil)</t>
  </si>
  <si>
    <t>Biyolojik İndikatör ile Sterilizasyon Etkinlik Testi (Her sterilizasyon yükü için)</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</si>
  <si>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</si>
  <si>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</si>
  <si>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</si>
  <si>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</si>
  <si>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</si>
  <si>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</si>
  <si>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</si>
  <si>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</si>
  <si>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</si>
  <si>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ÖRNEKLEME,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</si>
  <si>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</si>
  <si>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</si>
  <si>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</si>
  <si>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</si>
  <si>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</si>
  <si>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</si>
  <si>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</si>
  <si>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</si>
  <si>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</si>
  <si>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DENİZ İZLEME VERİLERİ ÜCRETLERİ</t>
  </si>
  <si>
    <t>Kimyasal ve Fizikokimyasal İzleme Verisi (Nokta Başına) (*)</t>
  </si>
  <si>
    <t>Tüzel /Gerçek Kişi</t>
  </si>
  <si>
    <t>Biyolojik İzleme Verisi (*)</t>
  </si>
  <si>
    <t>GÜRÜLTÜ ÖLÇÜM VE DEĞERLENDİRME GELİRLERİ</t>
  </si>
  <si>
    <t>ÇEVRE YÖNETİMİ GENEL MÜDÜRLÜĞÜ</t>
  </si>
  <si>
    <t>Atıksu  Arıtma Tesisi (AAT) Proje Onayı;Fiziksel (Mekanik)       (Q≤50 m3/gün)</t>
  </si>
  <si>
    <t>Özel kişi/Tüzel kişiliği bulunan firmalar</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</si>
  <si>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</si>
  <si>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</si>
  <si>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</si>
  <si>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</si>
  <si>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</si>
  <si>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</si>
  <si>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</si>
  <si>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</si>
  <si>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</si>
  <si>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</si>
  <si>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</si>
  <si>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</si>
  <si>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</si>
  <si>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</si>
  <si>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</si>
  <si>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</si>
  <si>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</si>
  <si>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</si>
  <si>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</si>
  <si>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</si>
  <si>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</si>
  <si>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</si>
  <si>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</si>
  <si>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</si>
  <si>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</si>
  <si>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</si>
  <si>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30 gün</t>
  </si>
  <si>
    <t>Belediye Evsel Atık Toplama Aracı Hariç Atık Taşıma İşi Yapan Firma Lisansı</t>
  </si>
  <si>
    <t>Özel kişi</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</si>
  <si>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</si>
  <si>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</si>
  <si>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</si>
  <si>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</si>
  <si>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</si>
  <si>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</si>
  <si>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Herhangi bir belge verilmemektedir. Notifikasyon başvurusu incelenir ve resmi yazı ile onaylandığı başvuru sahibine bildirilir. Başvuruya en geç 30 gün içerisinde cevap verilir.</t>
  </si>
  <si>
    <t>Kıyı Tesisi Risk Değerlendirmesi ve Acil Müdahale Planı Onay Bedeli</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</si>
  <si>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</si>
  <si>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</si>
  <si>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</si>
  <si>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</si>
  <si>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</si>
  <si>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Çevrenin Korunması Yönünden Kontrol Altında tutulan Kimyasal Madde Üretim Amaçlı İthalatçı Kayıt Belgesi</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</si>
  <si>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</si>
  <si>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</si>
  <si>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</si>
  <si>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</si>
  <si>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</si>
  <si>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 Hava Kalitesi Ölçüm İstasyonunda ölçülen kirletici parametrelerden 1(bir) tanesinin 1(bir)günlük verisi bedelidir. Alınan veriler başka kişi/kurum/kuruluşlarla paylaşılması, çoğaltılması ve yayımlanması yasaktır. Bu maddelerde belirtilen ücretler yalnızca bütçesi olan proje işleri ile özel şahıs/şirketlere uygulanacaktır.</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</si>
  <si>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</si>
  <si>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</si>
  <si>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</si>
  <si>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</si>
  <si>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</si>
  <si>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</si>
  <si>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</si>
  <si>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</si>
  <si>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</si>
  <si>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</si>
  <si>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</si>
  <si>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</si>
  <si>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</si>
  <si>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</si>
  <si>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</si>
  <si>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</si>
  <si>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</si>
  <si>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</si>
  <si>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</si>
  <si>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</si>
  <si>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</si>
  <si>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</si>
  <si>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</si>
  <si>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</si>
  <si>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</si>
  <si>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</si>
  <si>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</si>
  <si>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</si>
  <si>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</si>
  <si>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</si>
  <si>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</si>
  <si>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</si>
  <si>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</si>
  <si>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</si>
  <si>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</si>
  <si>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</si>
  <si>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</si>
  <si>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</si>
  <si>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</si>
  <si>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</si>
  <si>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</si>
  <si>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</si>
  <si>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</si>
  <si>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</si>
  <si>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</si>
  <si>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</si>
  <si>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</si>
  <si>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</si>
  <si>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</si>
  <si>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</si>
  <si>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</si>
  <si>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</si>
  <si>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</si>
  <si>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</si>
  <si>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</si>
  <si>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</si>
  <si>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</si>
  <si>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</si>
  <si>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</si>
  <si>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</si>
  <si>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</si>
  <si>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</si>
  <si>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</si>
  <si>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</si>
  <si>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</si>
  <si>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</si>
  <si>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</si>
  <si>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</si>
  <si>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</si>
  <si>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</si>
  <si>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</si>
  <si>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</si>
  <si>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</si>
  <si>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</si>
  <si>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</si>
  <si>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</si>
  <si>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</si>
  <si>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</si>
  <si>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</si>
  <si>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</si>
  <si>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</si>
  <si>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</si>
  <si>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</si>
  <si>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</si>
  <si>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</si>
  <si>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</si>
  <si>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</si>
  <si>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</si>
  <si>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</si>
  <si>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</si>
  <si>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</si>
  <si>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</si>
  <si>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 xml:space="preserve">GERÇEK TÜZEL </t>
  </si>
  <si>
    <t xml:space="preserve">Dip Tarama Malzemesinin Çevresel Yönetim Planı Uygunluk Belgesi Ücretleri 
(Yönetmeliğin 14. maddesi kapsamında balıkçı barınaklarından taranarak denize boşaltımı yapılacak olan dip tarama malzemesinin m³ başına birim fiyatı) </t>
  </si>
  <si>
    <t>*: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t>
  </si>
  <si>
    <t>MESLEKİ HİZMETLER GENEL MÜDÜRLÜĞÜ</t>
  </si>
  <si>
    <t>TS EN 12504-1</t>
  </si>
  <si>
    <t>Sertleşmiş Beton Deneyleri/Karot numunesi alınması ( 1 Adet)</t>
  </si>
  <si>
    <t>Gerçek ve Tüzel Kişiler</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</si>
  <si>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</si>
  <si>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</si>
  <si>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</si>
  <si>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</si>
  <si>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</si>
  <si>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</si>
  <si>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</si>
  <si>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</si>
  <si>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</si>
  <si>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</si>
  <si>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</si>
  <si>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</si>
  <si>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</si>
  <si>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</si>
  <si>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</si>
  <si>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</si>
  <si>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</si>
  <si>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</si>
  <si>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</si>
  <si>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</si>
  <si>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</si>
  <si>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</si>
  <si>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</si>
  <si>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</si>
  <si>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</si>
  <si>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</si>
  <si>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</si>
  <si>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</si>
  <si>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</si>
  <si>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</si>
  <si>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</si>
  <si>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</si>
  <si>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</si>
  <si>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</si>
  <si>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</si>
  <si>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</si>
  <si>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</si>
  <si>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</si>
  <si>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</si>
  <si>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</si>
  <si>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</si>
  <si>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</si>
  <si>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</si>
  <si>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</si>
  <si>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</si>
  <si>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</si>
  <si>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</si>
  <si>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</si>
  <si>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</si>
  <si>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</si>
  <si>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</si>
  <si>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</si>
  <si>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</si>
  <si>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</si>
  <si>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</si>
  <si>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</si>
  <si>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</si>
  <si>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</si>
  <si>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</si>
  <si>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</si>
  <si>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</si>
  <si>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</si>
  <si>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</si>
  <si>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</si>
  <si>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</si>
  <si>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</si>
  <si>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</si>
  <si>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</si>
  <si>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</si>
  <si>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</si>
  <si>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</si>
  <si>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</si>
  <si>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</si>
  <si>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</si>
  <si>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</si>
  <si>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</si>
  <si>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</si>
  <si>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</si>
  <si>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</si>
  <si>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</si>
  <si>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</si>
  <si>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</si>
  <si>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</si>
  <si>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</si>
  <si>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</si>
  <si>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</si>
  <si>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</si>
  <si>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</si>
  <si>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</si>
  <si>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</si>
  <si>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</si>
  <si>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</si>
  <si>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</si>
  <si>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</si>
  <si>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</si>
  <si>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</si>
  <si>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</si>
  <si>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</si>
  <si>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</si>
  <si>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</si>
  <si>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</si>
  <si>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</si>
  <si>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</si>
  <si>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</si>
  <si>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</si>
  <si>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</si>
  <si>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</si>
  <si>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</si>
  <si>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</si>
  <si>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</si>
  <si>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</si>
  <si>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</si>
  <si>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</si>
  <si>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</si>
  <si>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</si>
  <si>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</si>
  <si>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</si>
  <si>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</si>
  <si>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</si>
  <si>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</si>
  <si>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</si>
  <si>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</si>
  <si>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</si>
  <si>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</si>
  <si>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</si>
  <si>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</si>
  <si>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</si>
  <si>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</si>
  <si>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</si>
  <si>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</si>
  <si>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</si>
  <si>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</si>
  <si>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</si>
  <si>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</si>
  <si>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</si>
  <si>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</si>
  <si>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</si>
  <si>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</si>
  <si>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</si>
  <si>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</si>
  <si>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</si>
  <si>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</si>
  <si>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</si>
  <si>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</si>
  <si>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</si>
  <si>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</si>
  <si>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</si>
  <si>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</si>
  <si>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</si>
  <si>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</si>
  <si>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</si>
  <si>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</si>
  <si>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</si>
  <si>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</si>
  <si>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</si>
  <si>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</si>
  <si>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</si>
  <si>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</si>
  <si>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</si>
  <si>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</si>
  <si>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</si>
  <si>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</si>
  <si>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</si>
  <si>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</si>
  <si>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</si>
  <si>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</si>
  <si>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</si>
  <si>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</si>
  <si>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</si>
  <si>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</si>
  <si>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</si>
  <si>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</si>
  <si>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</si>
  <si>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</si>
  <si>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</si>
  <si>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</si>
  <si>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</si>
  <si>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</si>
  <si>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</si>
  <si>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</si>
  <si>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</si>
  <si>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</si>
  <si>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</si>
  <si>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</si>
  <si>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</si>
  <si>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</si>
  <si>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</si>
  <si>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</si>
  <si>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</si>
  <si>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</si>
  <si>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</si>
  <si>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</si>
  <si>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</si>
  <si>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</si>
  <si>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</si>
  <si>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</si>
  <si>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</si>
  <si>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Yoğunluk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</si>
  <si>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</si>
  <si>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</si>
  <si>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</si>
  <si>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</si>
  <si>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</si>
  <si>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</si>
  <si>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</si>
  <si>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</si>
  <si>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</si>
  <si>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</si>
  <si>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</si>
  <si>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</si>
  <si>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</si>
  <si>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</si>
  <si>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</si>
  <si>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</si>
  <si>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</si>
  <si>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</si>
  <si>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</si>
  <si>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</si>
  <si>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</si>
  <si>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</si>
  <si>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</si>
  <si>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</si>
  <si>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</si>
  <si>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</si>
  <si>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</si>
  <si>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</si>
  <si>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</si>
  <si>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</si>
  <si>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</si>
  <si>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</si>
  <si>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</si>
  <si>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</si>
  <si>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</si>
  <si>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</si>
  <si>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</si>
  <si>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</si>
  <si>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</si>
  <si>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</si>
  <si>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</si>
  <si>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</si>
  <si>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</si>
  <si>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</si>
  <si>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</si>
  <si>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</si>
  <si>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</si>
  <si>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</si>
  <si>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</si>
  <si>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</si>
  <si>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</si>
  <si>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</si>
  <si>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</si>
  <si>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</si>
  <si>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</si>
  <si>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</si>
  <si>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</si>
  <si>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</si>
  <si>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</si>
  <si>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</si>
  <si>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</si>
  <si>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</si>
  <si>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</si>
  <si>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</si>
  <si>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</si>
  <si>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</si>
  <si>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</si>
  <si>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</si>
  <si>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</si>
  <si>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</si>
  <si>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</si>
  <si>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</si>
  <si>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</si>
  <si>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</si>
  <si>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</si>
  <si>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</si>
  <si>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</si>
  <si>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</si>
  <si>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</si>
  <si>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</si>
  <si>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</si>
  <si>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</si>
  <si>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</si>
  <si>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</si>
  <si>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</si>
  <si>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</si>
  <si>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</si>
  <si>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</si>
  <si>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</si>
  <si>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</si>
  <si>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</si>
  <si>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</si>
  <si>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</si>
  <si>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</si>
  <si>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</si>
  <si>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</si>
  <si>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</si>
  <si>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</si>
  <si>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</si>
  <si>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</si>
  <si>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</si>
  <si>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</si>
  <si>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</si>
  <si>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</si>
  <si>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</si>
  <si>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</si>
  <si>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</si>
  <si>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</si>
  <si>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</si>
  <si>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</si>
  <si>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</si>
  <si>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</si>
  <si>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</si>
  <si>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</si>
  <si>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</si>
  <si>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</si>
  <si>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</si>
  <si>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</si>
  <si>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</si>
  <si>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</si>
  <si>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</si>
  <si>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</si>
  <si>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</si>
  <si>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</si>
  <si>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</si>
  <si>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</si>
  <si>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</si>
  <si>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</si>
  <si>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</si>
  <si>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</si>
  <si>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</si>
  <si>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Tüzel Kişiler</t>
  </si>
  <si>
    <t>Bina Akustiği Uzmanı Sertifika Kayıt İşlemi Ücreti</t>
  </si>
  <si>
    <t>Gerçek Kişiler</t>
  </si>
  <si>
    <t>ENERJİ VERİMLİLİĞİ HİZMETLERİ</t>
  </si>
  <si>
    <t>Başvuru tarihi itibariyle 10 gün içerisinde</t>
  </si>
  <si>
    <t>Merkezi ısıtma ve sıhhi tesisat su gider paylaşımı yetkilendirme ücreti</t>
  </si>
  <si>
    <t>Başvuru tarihi itibariyle 30 gün içerisinde</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</si>
  <si>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</si>
  <si>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</si>
  <si>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</si>
  <si>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</si>
  <si>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Yeşil Sertifika Değerlendirme Kuruluşu Yetkilendirme Ücreti</t>
  </si>
  <si>
    <t>Yeşil Sertifika Değerlendirme Kuruluşu Yıllık Aidat</t>
  </si>
  <si>
    <t>BELGELENDİRME VE KAYIT ÜCRETLERİ</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</si>
  <si>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</si>
  <si>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</si>
  <si>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</si>
  <si>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</si>
  <si>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</si>
  <si>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</si>
  <si>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</si>
  <si>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</si>
  <si>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</si>
  <si>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Geçici Yapı Müteahhidi Yetki Belgesi numarası kayıt işlemleri ücreti (Gerçek ve Tüzel Kişiler ile Entegre Niteliğinde Olmayan Sera)</t>
  </si>
  <si>
    <t>Geçici Yapı Müteahhidi Yetki Belgesi numarası kayıt işlemleri ücreti (Yapı Kooperatifleri ve Ticari İşletmeler)</t>
  </si>
  <si>
    <t xml:space="preserve">20 Gün </t>
  </si>
  <si>
    <t>HARİTA MÜTEAHHİTLİK KARNESİ BASILI MALZEME VE DANIŞMANLIK ÜCRETLERİ</t>
  </si>
  <si>
    <t>Harita Müteahhitlik Karnesi/ A grubu için Basılı Malzeme Danışmanlık ücreti</t>
  </si>
  <si>
    <t>Harita Müteahhitlik Karnesi/ B, C, D ve  E grubu için Basılı Malzme Danışmanlık ücreti</t>
  </si>
  <si>
    <t>RUHSAT İŞLEMLERİ HİZMET BEDELLERİ</t>
  </si>
  <si>
    <t>PLAN VE PROJE TASDİK HİZMETİ BEDELİ</t>
  </si>
  <si>
    <t xml:space="preserve"> </t>
  </si>
  <si>
    <t>Ticaret bölgeleri (beher inşaat m2 için)</t>
  </si>
  <si>
    <t>Plan ve Proje Tasdik Hizmeti/Ticaret Bölgeleri (Beher inşaat M2 için)/ 1. grup belediyeler için</t>
  </si>
  <si>
    <t>Gerçek Kişi/Tüzel Kişi</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</si>
  <si>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</si>
  <si>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</si>
  <si>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</si>
  <si>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</si>
  <si>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</si>
  <si>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</si>
  <si>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</si>
  <si>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</si>
  <si>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</si>
  <si>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</si>
  <si>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</si>
  <si>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 xml:space="preserve">   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</si>
  <si>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</si>
  <si>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</si>
  <si>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</si>
  <si>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</si>
  <si>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</si>
  <si>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</si>
  <si>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</si>
  <si>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</si>
  <si>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</si>
  <si>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</si>
  <si>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</si>
  <si>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</si>
  <si>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</si>
  <si>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</si>
  <si>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</si>
  <si>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</si>
  <si>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</si>
  <si>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</si>
  <si>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</si>
  <si>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</si>
  <si>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</si>
  <si>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</si>
  <si>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</si>
  <si>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</si>
  <si>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</si>
  <si>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</si>
  <si>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</si>
  <si>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</si>
  <si>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</si>
  <si>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</si>
  <si>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</si>
  <si>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</si>
  <si>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</si>
  <si>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</si>
  <si>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</si>
  <si>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</si>
  <si>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</si>
  <si>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</si>
  <si>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</si>
  <si>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</si>
  <si>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</si>
  <si>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</si>
  <si>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</si>
  <si>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</si>
  <si>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</si>
  <si>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</si>
  <si>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</si>
  <si>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</si>
  <si>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</si>
  <si>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</si>
  <si>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</si>
  <si>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</si>
  <si>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</si>
  <si>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</si>
  <si>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</si>
  <si>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</si>
  <si>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</si>
  <si>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</si>
  <si>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</si>
  <si>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</si>
  <si>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</si>
  <si>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</si>
  <si>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</si>
  <si>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</si>
  <si>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</si>
  <si>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</si>
  <si>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</si>
  <si>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</si>
  <si>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</si>
  <si>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</si>
  <si>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</si>
  <si>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</si>
  <si>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</si>
  <si>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</si>
  <si>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</si>
  <si>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</si>
  <si>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</si>
  <si>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</si>
  <si>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</si>
  <si>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</si>
  <si>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</si>
  <si>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</si>
  <si>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</si>
  <si>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</si>
  <si>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</si>
  <si>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</si>
  <si>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</si>
  <si>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</si>
  <si>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</si>
  <si>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</si>
  <si>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</si>
  <si>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</si>
  <si>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</si>
  <si>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</si>
  <si>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</si>
  <si>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</si>
  <si>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</si>
  <si>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</si>
  <si>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</si>
  <si>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</si>
  <si>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</si>
  <si>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</si>
  <si>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</si>
  <si>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</si>
  <si>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</si>
  <si>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</si>
  <si>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</si>
  <si>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</si>
  <si>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</si>
  <si>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</si>
  <si>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</si>
  <si>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</si>
  <si>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</si>
  <si>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</si>
  <si>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</si>
  <si>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</si>
  <si>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</si>
  <si>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</si>
  <si>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</si>
  <si>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</si>
  <si>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</si>
  <si>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</si>
  <si>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</si>
  <si>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</si>
  <si>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</si>
  <si>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</si>
  <si>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</si>
  <si>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</si>
  <si>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</si>
  <si>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</si>
  <si>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</si>
  <si>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</si>
  <si>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</si>
  <si>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</si>
  <si>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</si>
  <si>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</si>
  <si>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</si>
  <si>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10 GÜN</t>
  </si>
  <si>
    <t>Tabiat Varlıklarını Koruma/Jeolojik ve Jeoteknik Etütler (Sayısal) 1/25000-1/5000-1/1000 Pafta başı</t>
  </si>
  <si>
    <t>5 GÜN</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</si>
  <si>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</si>
  <si>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</si>
  <si>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</si>
  <si>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</si>
  <si>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</si>
  <si>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</si>
  <si>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t>
  </si>
  <si>
    <t>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t>
  </si>
  <si>
    <t>Korunan Alanlara Ait İzin Görüş ve İmar Uygulamaları  (*)</t>
  </si>
  <si>
    <t>20 GÜN</t>
  </si>
  <si>
    <t>15 GÜN</t>
  </si>
  <si>
    <t>20GÜN</t>
  </si>
  <si>
    <t xml:space="preserve">Korunan Alanlara Ait İzin Görüş ve İmar Uygulamalarında Dikkate Alınacak Hususlar(*) </t>
  </si>
  <si>
    <t>(1) Başvuru bedeli parsel başına birim alan üzerinden tahsil edilir.Başvurunun reddi halinde ücret iade edilmez. Kamu Kurum ve Kuruluşlarınn mülkiyetindeki taşınmazlarla ilgili görüş taleplerinden bedel alınmaz.         </t>
  </si>
  <si>
    <t>(2) Hektarına bakılmaksızın hizmet ücreti alınır. T.V.K. Komisyonunca olumsuz karar alınması halinde alınan ücret iade edilmez.                                                           </t>
  </si>
  <si>
    <t>(3) Görüşlerde sadece komisyona girmesi uygun görülen izin ve görüşler için ücret alınır.Komisyona girmeyen uygulamalar için ücret alınmaz.                                                                                </t>
  </si>
  <si>
    <t>YAPI İŞLERİ GENEL MÜDÜRLÜĞÜ</t>
  </si>
  <si>
    <t>GERÇEK/TÜZEL KİŞİLER ÜCRET YATIRABİLİR/BAŞVURU YAPABİLİR</t>
  </si>
  <si>
    <t>1 GÜN</t>
  </si>
  <si>
    <t>Laboratuvar İzin Belgesi Vize Ücreti (yılda bir kez yapılan vizelerde)</t>
  </si>
  <si>
    <t>Yapı Denetimi İzin Belgesi Ücreti</t>
  </si>
  <si>
    <t>TÜZEL KİŞİLER ÜCRET YATIRABİLİR/BAŞVURU YAPABİLİR</t>
  </si>
  <si>
    <t>Denetçi Belgesi Ücreti / Belge Yenileme Ücreti</t>
  </si>
  <si>
    <t>GERÇEK KİŞİLER ÜCRET YATIRABİLİR/BAŞVURU YAPABİLİR</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</si>
  <si>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</si>
  <si>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</si>
  <si>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</si>
  <si>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</si>
  <si>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</si>
  <si>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</si>
  <si>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</si>
  <si>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</si>
  <si>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t>
  </si>
  <si>
    <t>2014 Yılı için Denetçi Belgesi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</si>
  <si>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</si>
  <si>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</si>
  <si>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</si>
  <si>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</si>
  <si>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</si>
  <si>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</si>
  <si>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Zemin Mekaniği Lab.Hizm./ Tüpten numune çıkarma (Deney yapılmayan hallerde)                          </t>
  </si>
  <si>
    <t>İŞLEM BAZLI/DEĞİŞKEN</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</si>
  <si>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</si>
  <si>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</si>
  <si>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</si>
  <si>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</si>
  <si>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</si>
  <si>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</si>
  <si>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</si>
  <si>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</si>
  <si>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</si>
  <si>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</si>
  <si>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</si>
  <si>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</si>
  <si>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</si>
  <si>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</si>
  <si>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malzemeler/Yaş metod</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</si>
  <si>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</si>
  <si>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</si>
  <si>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</si>
  <si>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</si>
  <si>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</si>
  <si>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</si>
  <si>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</si>
  <si>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</si>
  <si>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</si>
  <si>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</si>
  <si>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</si>
  <si>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</si>
  <si>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</si>
  <si>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</si>
  <si>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</si>
  <si>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</si>
  <si>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</si>
  <si>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</si>
  <si>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</si>
  <si>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</si>
  <si>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</si>
  <si>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</si>
  <si>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</si>
  <si>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</si>
  <si>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</si>
  <si>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 Tİ</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</si>
  <si>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</si>
  <si>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</si>
  <si>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</si>
  <si>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</si>
  <si>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</si>
  <si>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 xml:space="preserve">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</si>
  <si>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</si>
  <si>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</si>
  <si>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</si>
  <si>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</si>
  <si>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</si>
  <si>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</si>
  <si>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</si>
  <si>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</si>
  <si>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</si>
  <si>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</si>
  <si>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</si>
  <si>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</si>
  <si>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</si>
  <si>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</si>
  <si>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</si>
  <si>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 xml:space="preserve">Özel Bürolarca hazırlanan jeolojik veya zemin etüt raporların onaylanması </t>
  </si>
  <si>
    <t>Özel Bürolarca hazırlanan jeolojik veya zemin etüt raporların onaylanması /0-20 Hektar arası (planlama: 5.000)</t>
  </si>
  <si>
    <t>Özel Bürolarca hazırlanan jeolojik veya zemin etüt raporların onaylanması /20-50 Hektar arası (planlama: 10.000)</t>
  </si>
  <si>
    <t>Özel Bürolarca hazırlanan jeolojik veya zemin etüt raporların onaylanması/ 50-100 Hektar arası (planlama: 15.000)</t>
  </si>
  <si>
    <t>Özel Bürolarca hazırlanan jeolojik veya zemin etüt raporların onaylanması /100 Hektardan büyük (planlama: 20.000)</t>
  </si>
  <si>
    <t>Özel Bürolarca hazırlanan jeolojik veya zemin etüt raporların onaylanması/ İmar planına esas jeolojik rapor yazımı</t>
  </si>
  <si>
    <t>Özel Bürolarca hazırlanan jeolojik veya zemin etüt raporların onaylanması Zemin klas tespiti</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</si>
  <si>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</si>
  <si>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</si>
  <si>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</si>
  <si>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</si>
  <si>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</si>
  <si>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</si>
  <si>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</si>
  <si>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</si>
  <si>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</si>
  <si>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</si>
  <si>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</si>
  <si>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</si>
  <si>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</si>
  <si>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</si>
  <si>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</si>
  <si>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</si>
  <si>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</si>
  <si>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</si>
  <si>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</si>
  <si>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</si>
  <si>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</si>
  <si>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</si>
  <si>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</si>
  <si>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</si>
  <si>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</si>
  <si>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</si>
  <si>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</si>
  <si>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</si>
  <si>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</si>
  <si>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</si>
  <si>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</si>
  <si>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</si>
  <si>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</si>
  <si>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</si>
  <si>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</si>
  <si>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</si>
  <si>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</si>
  <si>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</si>
  <si>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</si>
  <si>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</si>
  <si>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EĞİTİM VE YAYIN DAİRESİ BAŞKANLIĞI</t>
  </si>
  <si>
    <t>Coğrafi Bilgi Sistemleri Temel Seviye Eğitimi</t>
  </si>
  <si>
    <t>Coğrafi Bilgi Sistemleri İleri Seviye Eğitimi</t>
  </si>
  <si>
    <t>Bilgisayar Destekli Haritalama Temel Seviye Eğitimi</t>
  </si>
  <si>
    <t>Bilgisayar Destekli Haritalama İleri Seviye Eğitimi</t>
  </si>
  <si>
    <t>Bilgisayar Destekli Haritalama Eğitimi (MapİNFO)</t>
  </si>
  <si>
    <t>Sınav Ücreti</t>
  </si>
  <si>
    <t>1 YIL</t>
  </si>
  <si>
    <t>Belge Ücreti</t>
  </si>
  <si>
    <t>Sınav ve Belge Ücreti</t>
  </si>
  <si>
    <t>MEKANSAL PLANLAMA GENEL MÜDÜRLÜĞÜ</t>
  </si>
  <si>
    <t>İLAVELER</t>
  </si>
  <si>
    <t>101 Gelir Koduna Ait Hizmetlere Ait Eksik Olan Ücretlerin Tamamlanması</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</si>
  <si>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</si>
  <si>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</si>
  <si>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</si>
  <si>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</si>
  <si>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</si>
  <si>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</si>
  <si>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</si>
  <si>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</si>
  <si>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</si>
  <si>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</si>
  <si>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</si>
  <si>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</si>
  <si>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</si>
  <si>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</si>
  <si>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</si>
  <si>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</si>
  <si>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</si>
  <si>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</si>
  <si>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</si>
  <si>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</si>
  <si>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</si>
  <si>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</si>
  <si>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</si>
  <si>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</si>
  <si>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</si>
  <si>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</si>
  <si>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</si>
  <si>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</si>
  <si>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</si>
  <si>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</si>
  <si>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</si>
  <si>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 xml:space="preserve">AÇIKLAMALAR </t>
  </si>
  <si>
    <t>Riskli Yapıların Tespiti Hizmetleri, Riskli Yapıların Tespit Edilmesine İlişkin Esaslar (RYTEİE) Uyarınca Yapılacak Tespitler (Rapor, Rölöve, Deney v.b.tüm masraflar dahil)</t>
  </si>
  <si>
    <t>* Yerel yönetimler, kamu kurum ve kuruluşları ile yapılacak protokol kapsamında, karşılıklı veri paylaşımı esaslarına göre belirlenen kurallar uygulanır.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</si>
  <si>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</si>
  <si>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 xml:space="preserve">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 
</t>
  </si>
  <si>
    <t>300.000,00 TL (ÜçyüzbinTürkLirası) ve üzeri (Plan İnceleme ve Hizmet Bedeli sınırlamaya tabi olmaksızın) tüm Hizmet Bedelleri Döner Sermaye İşletmesi Müdürlüğünce 12 ayı geçmemek üzere taksitlendirilebilir. Taksitlendirme durumunda Hizmet Bedelinin % 18 KDV si peşin alınır. Geriye kalan bedelinin tamamına yönelik olarak teminat mektubu alınır.  Taksitlendirme işleminde, Maliye Bakanlığınca belirlenen yılı kanuni faiz oranı üzerinden faiz tahakkuk ettirilir.</t>
  </si>
  <si>
    <t>Çevre Düzeni Planı Örneği (1 Pafta)</t>
  </si>
  <si>
    <t>Süresiz</t>
  </si>
  <si>
    <t>Çevre Düzeni Planı Hükümleri Örneği (İlgili Bölüm)</t>
  </si>
  <si>
    <t>Çevre Düzeni Planı Açıklama Raporu Örneği (İlgili Bölüm)</t>
  </si>
  <si>
    <t xml:space="preserve">1 Adet Basılı Evrak Sayfa Başına Aslı Gibidir Yapma İşi </t>
  </si>
  <si>
    <t>1 Adet Pafta Çoğaltma ve Aslı Gibidir Yapma İşi (Kıyı Kenar Çizgisi Paftası)</t>
  </si>
  <si>
    <t>Kıyı Kenar Çizgisi Aktarım İşlemi (1 Paftada Yapılan İşlem İçin)</t>
  </si>
  <si>
    <t>Kıyı Kenar Çizgisi Onay İşlemi (1 Paftada Yapılan İşlem İçin)</t>
  </si>
  <si>
    <t>Kıyı Kenar Çizgisi aktarımı sonucunda pafta bütünlüğünü sağlamak amacıyla yapılan Kıyı Kenar Çizgisi onay işlemi ( 1 paftada yapılan işlem için)</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</si>
  <si>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</si>
  <si>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</si>
  <si>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</si>
  <si>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</si>
  <si>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</si>
  <si>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</si>
  <si>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</si>
  <si>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</si>
  <si>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</si>
  <si>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</si>
  <si>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</si>
  <si>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</si>
  <si>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</si>
  <si>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</si>
  <si>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AÇIKLAMALAR: 1 Numaralı Cumhurbaşkanlığı Teşkilatı Hakkında Cumhurbaşkanlığı Kararnamesi Uyarınca Onaylanacak İmar Planına Esas Jeolojik-Jeoteknik, Mikrobölgeleme ve Jeolojik Etüt Raporu İşlemlerinden Alınacak İnceleme ve Onay Hizmet Bedellerine İlişkin Usuller
1- 1 Numaralı Cumhurbaşkanlığı Teşkilatı Hakkında Cumhurbaşkanlığı Kararnamesinin 102. Maddesi 1. fıkrasının (d) bendi gereğince; "... plana esas jeolojik ve jeoteknik etütleri yapmak, yaptırmak ve onaylamak." görevi Bakanlık merkez ve taşra teşkilatlarınca gerçekleştirilmektedir. 
2- Her bir etüt için alınacak olan “İmar Planına Esas Yerbilimsel Etüt İnceleme ve Onay Hizmet Bedeli”, Yer Bilimsel Etüt Bilgi Sisteminde (YERBİS) "Ön Değerlendirme" aşamasında tahsil edilecektir. 
3- Kamuya ait ihaleli her bir etüt işinde ise bu hizmet bedeli, "Arazi ve Büro Çalışmaları" aşamasında müellif firma tanımlandığında tahsil edilecektir.
4- Hizmet bedeline ilişkin banka dekontu YERBİS’e yüklenmeden inceleme ve değerlendirme süreci başlamayacak ve 15 takvim günü içerisinde dekontu yüklenmeyen etüt sistem tarafından silinecektir. 
5- Sonradan ilgilisi tarafından etüdün iptalinin talep edilmesi durumunda hizmet bedeli iade edilmeyecektir.</t>
  </si>
  <si>
    <t>HALİHAZIR HARİTA VE PARSELASYON PLANLARI İLE MÜCAVİR ALAN PAFTALARINDA ALINACAK İŞLEM HİZMET BEDELLERİ</t>
  </si>
  <si>
    <t xml:space="preserve">Hali hazır  Harita Onay bedeli   </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</si>
  <si>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</si>
  <si>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</si>
  <si>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</si>
  <si>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</si>
  <si>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</si>
  <si>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</si>
  <si>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</si>
  <si>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</si>
  <si>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</si>
  <si>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</si>
  <si>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</si>
  <si>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3504.00 TL alınacaktır.</t>
  </si>
  <si>
    <t>Mücavir Alanlarla ilgili pafta örneği bedeli</t>
  </si>
  <si>
    <t xml:space="preserve">Mücavir Alanlarla ilgili pafta örneği bedeli/ Pafta Örneği  ( 1 ) adet  </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</si>
  <si>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</si>
  <si>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</si>
  <si>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</si>
  <si>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</si>
  <si>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</si>
  <si>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</si>
  <si>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</si>
  <si>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</si>
  <si>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</si>
  <si>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</si>
  <si>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</si>
  <si>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</si>
  <si>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</si>
  <si>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</si>
  <si>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</si>
  <si>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</si>
  <si>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</si>
  <si>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</si>
  <si>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</si>
  <si>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</si>
  <si>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</si>
  <si>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</si>
  <si>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</si>
  <si>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</si>
  <si>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</si>
  <si>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Vb./ Türü Plan Türüne Göre Alınacak Başvuru Bedeli (TL)</t>
  </si>
  <si>
    <t>Arazi Kullanım /Küçük Sanayi Alanları, Konut Dışı Kentsel Çalışma Alanı Vb./İlk Kez Plan Yapılacak Alanlarda Toplam emsal alanı Üzerinden Hesaplanmak Üzere Birim Bedel (m2/TL)</t>
  </si>
  <si>
    <t>Arazi Kullanım /Küçük Sanayi Alanları, Konut Dışı Kentsel Çalışma Alanı Vb./Planlı Alanlarda Plan Tadilatı İle Fonksiyon Değişikliği Sonucu Öngörülen Toplam emsal alanının Her m2'si İçin Birim Bedel (m2/TL)</t>
  </si>
  <si>
    <t>Arazi Kullanım /Küçük Sanayi Alanları, Konut Dışı Kentsel Çalışma Alanı Vb./ Fonksiyon Değişikliği Yapılmadan Plan Tadilatı ile Artan emsal alanının Her m2'si için Birim Bedel (m2/TL)</t>
  </si>
  <si>
    <t>Arazi Kullanım /Küçük Sanayi Alanları, Konut Dışı Kentsel Çalışma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</si>
  <si>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</si>
  <si>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</si>
  <si>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</si>
  <si>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</si>
  <si>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</si>
  <si>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</si>
  <si>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</si>
  <si>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</si>
  <si>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</si>
  <si>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</si>
  <si>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</si>
  <si>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</si>
  <si>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</si>
  <si>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</si>
  <si>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</si>
  <si>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</si>
  <si>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</si>
  <si>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</si>
  <si>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</si>
  <si>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</si>
  <si>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</si>
  <si>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</si>
  <si>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</si>
  <si>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</si>
  <si>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</si>
  <si>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</si>
  <si>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</si>
  <si>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</si>
  <si>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</si>
  <si>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</si>
  <si>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</si>
  <si>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</si>
  <si>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</si>
  <si>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</si>
  <si>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</si>
  <si>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</si>
  <si>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</si>
  <si>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</si>
  <si>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</si>
  <si>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</si>
  <si>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</si>
  <si>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</si>
  <si>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</si>
  <si>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</si>
  <si>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</si>
  <si>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</si>
  <si>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</si>
  <si>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</si>
  <si>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</si>
  <si>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</si>
  <si>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</si>
  <si>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</si>
  <si>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</si>
  <si>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</si>
  <si>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</si>
  <si>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</si>
  <si>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</si>
  <si>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</si>
  <si>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</si>
  <si>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</si>
  <si>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</si>
  <si>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</si>
  <si>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</si>
  <si>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</si>
  <si>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</si>
  <si>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</si>
  <si>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</si>
  <si>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</si>
  <si>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</si>
  <si>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</si>
  <si>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 xml:space="preserve">Arazi Kullanım Türü /  Hidroelektrik Santraline ilişkin / İlk Kez Plan Yapılacak Alanlarda Toplam Kurulu Güçü (MWm) Üzerinden Hesaplanmak Üzere Birim Bedel (MWm/TL) </t>
  </si>
  <si>
    <t xml:space="preserve">Arazi Kullanım Türü /  Hidroelektrik Santrali/ Kapasite Artışı Öngörülen Alanlarda  Artan Kurulu Gücü (MWm)    Üzerinden Hesaplanır. Birim Bedel (MWm/TL) </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</si>
  <si>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</si>
  <si>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veya Blok Yeri Değişikliği Gibi Tekliflerde İmar Parseli Üzerinden Hesaplanmak Üzere Birim Bedel (m2/TL)</t>
  </si>
  <si>
    <t xml:space="preserve"> Nükleer Enerji Santrali</t>
  </si>
  <si>
    <t>Arazi Kullanım Türü /  Nükleer Enerji Santrali/ Plan Türüne Göre Alınacak Başvuru Bedeli (TL)</t>
  </si>
  <si>
    <t xml:space="preserve">Arazi Kullanım Türü /  Nükleer Enerji Santrali/ İlk Kez Plan Yapılacak Alanlarda Toplam Kurulu Güçü (MWm) Üzerinden Hesaplanmak Üzere Birim Bedel (MWm/TL) </t>
  </si>
  <si>
    <t xml:space="preserve">Arazi Kullanım Türü /  Nükleer Enerji Santrali/Kapasite Artışı Öngörülen Alanlarda  Artan Kurulu Gücü (MWm)    Üzerinden Hesaplanır. Birim Bedel (MWm/TL) </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</si>
  <si>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</si>
  <si>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veya Blok Yeri Değişikliği Gibi Tekliflerde İmar Parseli Üzerinden Hesaplanmak Üzere Birim Bedel (m2/TL)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</si>
  <si>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</si>
  <si>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</si>
  <si>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 xml:space="preserve">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</si>
  <si>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</si>
  <si>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</si>
  <si>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</si>
  <si>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</si>
  <si>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</si>
  <si>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</si>
  <si>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</si>
  <si>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</si>
  <si>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</si>
  <si>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</si>
  <si>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</si>
  <si>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</si>
  <si>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</si>
  <si>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</si>
  <si>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</si>
  <si>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</si>
  <si>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</si>
  <si>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</si>
  <si>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 xml:space="preserve"> Diğer Enerji Üretim ve  DağıtımTesisleri</t>
  </si>
  <si>
    <t>Arazi Kullanım Türü / Diğer Enerji Üretim ve  DağıtımTesisleri /Plan Türüne Göre Alınacak Başvuru Bedeli (TL)</t>
  </si>
  <si>
    <t>Arazi Kullanım Türü / Diğer Enerji Üretim ve  DağıtımTesisleri /İlk Kez Plan Yapılacak Alanlarda Toplam emsal alanı Üzerinden Hesaplanmak Üzere Birim Bedel (m2/TL)</t>
  </si>
  <si>
    <t>Arazi Kullanım Türü / Diğer Enerji Üretim ve  DağıtımTesisleri /Planlı Alanlarda Plan Tadilatı İle Fonksiyon Değişikliği Sonucu Öngörülen Toplam emsal alanının Her m2'si İçin Birim Bedel (m2/TL)</t>
  </si>
  <si>
    <t>Arazi Kullanım Türü / Diğer Enerji Üretim ve  DağıtımTesisleri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</si>
  <si>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</si>
  <si>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</si>
  <si>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</si>
  <si>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</si>
  <si>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</si>
  <si>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</si>
  <si>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</si>
  <si>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</si>
  <si>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</si>
  <si>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</si>
  <si>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</si>
  <si>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</si>
  <si>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</si>
  <si>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</si>
  <si>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</si>
  <si>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</si>
  <si>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</si>
  <si>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</si>
  <si>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</si>
  <si>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</si>
  <si>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</si>
  <si>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</si>
  <si>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</si>
  <si>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</si>
  <si>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</si>
  <si>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</si>
  <si>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</si>
  <si>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</si>
  <si>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</si>
  <si>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</si>
  <si>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</si>
  <si>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</si>
  <si>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</si>
  <si>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</si>
  <si>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</si>
  <si>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</si>
  <si>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</si>
  <si>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</si>
  <si>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</si>
  <si>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</si>
  <si>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</si>
  <si>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</si>
  <si>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</si>
  <si>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</si>
  <si>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</si>
  <si>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</si>
  <si>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</si>
  <si>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</si>
  <si>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</si>
  <si>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</si>
  <si>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</si>
  <si>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</si>
  <si>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</si>
  <si>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</si>
  <si>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</si>
  <si>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</si>
  <si>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</si>
  <si>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</si>
  <si>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</si>
  <si>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</si>
  <si>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</si>
  <si>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</si>
  <si>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</si>
  <si>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</si>
  <si>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</si>
  <si>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</si>
  <si>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</si>
  <si>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</si>
  <si>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</si>
  <si>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</si>
  <si>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</si>
  <si>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</si>
  <si>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</si>
  <si>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DİĞER GELİRLER</t>
  </si>
  <si>
    <t xml:space="preserve"> Patlayıcı Madde Ruhsatları İçin Görüş Bildirme</t>
  </si>
  <si>
    <t xml:space="preserve"> Kum Çakıl ve Taş Ocakları Ruhsatı İçin Yerinde İnceleme</t>
  </si>
  <si>
    <t xml:space="preserve"> Endüstriyel Arıtma Atık Su Tesisi Projesi </t>
  </si>
  <si>
    <t xml:space="preserve"> Define Krokileri İçin Yerinde İnceleme ve Onayı</t>
  </si>
  <si>
    <t>Özel Öğretim Kurumlarının Kontrol ve Denetimi İle Mimari Projelerin İnceleme ve Onayı</t>
  </si>
  <si>
    <t>Özel Öğretim Kurumlarının Kontrol ve Denetimi İle Mimari Projelerinin İnceleme ve Onayı100 Kişiye Kadar</t>
  </si>
  <si>
    <t>Özel Öğretim Kurumlarının Kontrol ve Denetimi İle Mimari Projelerinin İnceleme ve Onayı 100 Kişi üzeri İlave Her Kişi</t>
  </si>
  <si>
    <t>Özel Hastanelerin Projelerinin Uygunluğunun Tetkiki ve Rapor Hazırlanması (Toplam yatak sayısı üzerinden) (Yatak başına)</t>
  </si>
  <si>
    <t>Özel Proje Alanlarında Parselasyon Planı İnceleme Kontrol ve Onay Bedeli/İfraz ve Tevhid (Beher Metrekaresi için)</t>
  </si>
  <si>
    <t>DEĞER ARTIŞ PAYI BELİRLEME BEDELİ</t>
  </si>
  <si>
    <t>Bağ, bahçe, tarla, tarım alanı, sera, özel orman değerleme ücreti</t>
  </si>
  <si>
    <t>2AY</t>
  </si>
  <si>
    <t>Arsa değerleme ücreti</t>
  </si>
  <si>
    <t>Bağımsız Bölüm niteliğinde konut, ofis, büro değerleme ücreti</t>
  </si>
  <si>
    <t>Dükkan, plaza,iş merkezi değerleme ücreti</t>
  </si>
  <si>
    <t>Enerji ve akaryakıt tesisleri değerleme ücreti</t>
  </si>
  <si>
    <t>Üretim, depolama,zirai ve sanayi nitelikli yapılar değerleme ücreti</t>
  </si>
  <si>
    <t>Hizmet amaçlı kullanılan gayrimenkuller (Alışveriş merkezi, okul, hastane,kültür tesis alanı, sinema v.b.) değerleme ücreti</t>
  </si>
  <si>
    <t>2960 sayılı Boğaziçi Kanunu Kapsamındaki eski eser niteliğindeki gayrimenkuller (tescilli) değerleme ücreti</t>
  </si>
  <si>
    <t>Değer Artış Payı Belirleme Bedeline  % 15 oranında döner sermaye hizmet bedeli eklenerek alınır.</t>
  </si>
  <si>
    <t>ÇED Raporu Format Bedeli /Proje Bedeli 5 Milyar TL - 10 Milyar TL arası</t>
  </si>
  <si>
    <t>ÇED Raporu Format Bedeli /Proje Bedeli 1 Milyar TL - 5 Milyar TL arası</t>
  </si>
  <si>
    <t>ÇED Raporu Format Bedeli /Proje Bedeli 0 Milyon TL - 10 Milyon TL arası</t>
  </si>
  <si>
    <t>ÇED Raporu Format Bedeli /Proje Bedeli 100 Milyon TL - 500 Milyon TL arası</t>
  </si>
  <si>
    <t>ÇED Raporu Format Bedeli /Proje Bedeli 500 Milyon TL - 1 Milyar TL arası</t>
  </si>
  <si>
    <t>Seçme Eleme Kriterlerine Tabi Proje Başvuru Bedeli/Proje Bedeli 0 Milyon TL - 10 Milyon TL arası</t>
  </si>
  <si>
    <t>Seçme Eleme Kriterlerine Tabi Proje Başvuru Bedeli/Proje Bedeli 100 Milyon TL - 500 Milyon TL arası</t>
  </si>
  <si>
    <t>Seçme Eleme Kriterlerine Tabi Proje Başvuru Bedeli/Proje Bedeli 500 Milyon TL - 1 Milyar TL arası</t>
  </si>
  <si>
    <t>Seçme Eleme Kriterlerine Tabi Proje Başvuru Bedeli/Proje Bedeli 1 Milyar TL -     5 Milyar TL arası</t>
  </si>
  <si>
    <t>Seçme Eleme Kriterlerine Tabi Proje Başvuru Bedeli/Proje Bedeli 5 Milyar TL -     10 Milyar TL arası</t>
  </si>
  <si>
    <t>Çevre Lisansları/Geri Kazanım/Atık Yağ Rafinasyonu</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</si>
  <si>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</si>
  <si>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</si>
  <si>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 xml:space="preserve">Toplu Veri Alımı </t>
  </si>
  <si>
    <t xml:space="preserve">Korunan Alanlara Ait İzin Görüş ve İmar Uygulamaları/ Hertürlü İzin (İnşai faaliyet,izin,inşaat ruhsatı, yapı kullanma izni, sondaj vb.) </t>
  </si>
  <si>
    <t>Enerji Kimlik Belgesi Uzmanı Eğitici belgesi Ücreti- Enerji Kimlik Belgesi Denetimine Bakanlığa İtiraz Ücreti</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</si>
  <si>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</si>
  <si>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</si>
  <si>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</si>
  <si>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</si>
  <si>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Yerli Coğrafi Veri Lisans Bedeli - Nüfusu 500.000 den az olan iller için</t>
  </si>
  <si>
    <t>Yerli Coğrafi Veri Lisans Bedeli - Nüfusu 500.000 ile 1 milyon arası olan iller için</t>
  </si>
  <si>
    <t>Yerli Coğrafi Veri Lisans Bedeli - Nüfusu 1 ila 2 milyon arası olan iller için</t>
  </si>
  <si>
    <t>Yerli Coğrafi Veri Lisans Bedeli - Nüfusu 2 ila 4 milyon arası olan iller için</t>
  </si>
  <si>
    <t>Yerli Coğrafi Veri Lisans Bedeli - Nüfusu 4 milyondan fazla olan iller için</t>
  </si>
  <si>
    <t>Yerli Coğrafi Veri Lisans Bedeli - Ülke düzeyi için</t>
  </si>
  <si>
    <t>Yabancı Coğrafi Veri Lisans Bedeli - Nüfusu 500.000 den az olan iller için</t>
  </si>
  <si>
    <t>Yabancı Coğrafi Veri Lisans Bedeli - Nüfusu 500.000 ile 1 milyon arası olan iller için</t>
  </si>
  <si>
    <t>Yabancı Coğrafi Veri Lisans Bedeli - Nüfusu 1 ila 2 milyon arası olan iller için</t>
  </si>
  <si>
    <t>Yabancı Coğrafi Veri Lisans Bedeli - Nüfusu 2 ila 4 milyon arası olan iller için</t>
  </si>
  <si>
    <t>Yabancı Coğrafi Veri Lisans Bedeli - Nüfusu 4 milyondan fazla olan iller için</t>
  </si>
  <si>
    <t>Yabancı Coğrafi Veri Lisans Bedeli - Ülke düzeyi için</t>
  </si>
  <si>
    <t>Zemin laboratuvarı için denetçi eğitimi</t>
  </si>
  <si>
    <t>MİLLİ EMLAK GENEL MÜDÜRLÜĞÜ</t>
  </si>
  <si>
    <t>Yeşil Sertifika Uzmanı Yetkilendirme Ücreti TL/Kişi</t>
  </si>
  <si>
    <t xml:space="preserve">Bakanlık tarafından Yeşil Sertifika (Yes-TR) Uzmanı Eğitimi Verilmesi Ücreti TL/Kişi (*) </t>
  </si>
  <si>
    <t>Yeşil Sertifika Uzmanı Eğitici Kuruluş Yetkilendirme Ücreti (Yıllık)</t>
  </si>
  <si>
    <t>(*) Ayrıca yetkilendirme ücreti alınmayacaktır.</t>
  </si>
  <si>
    <t>Atık Yağ Toplama Belgesi</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</si>
  <si>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</si>
  <si>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</si>
  <si>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</si>
  <si>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</si>
  <si>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</si>
  <si>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</si>
  <si>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Milli Emlak Genel Müdürlüğüne Ait Verilen Hizmetlerin Ücretleri</t>
  </si>
  <si>
    <t xml:space="preserve">Denizlerde Faaliyet Gösteren Balık Çiftlikleri Çevresel Yönetim Planı Uygunluk Belgesi Ücretleri (Üretim miktarına göre ton başına birim fiyatı) </t>
  </si>
  <si>
    <t>DENİZLERDE FAALİYET GÖSTEREN BALIK ÇİFTLİKLERİ ÇEVRESEL YÖNETİM PLANI UYGUNLUK BELGESİ ÜCRETİ *</t>
  </si>
  <si>
    <t>6306 sayılı Kanun kapsamında yapılacak olan Eğitime katılım ücreti (Kişi/Gün)</t>
  </si>
  <si>
    <t>Sınav İtiraz ve Yeniden Değerlendime Ücreti</t>
  </si>
  <si>
    <t>2022 YILI BİRİM FİYAT LİSTESİ</t>
  </si>
  <si>
    <t>2022 YILI BİRİM FİYAT(TL) (K.D.V. HARİÇ)</t>
  </si>
  <si>
    <t>2022 YILI BİRİM FİYAT(TL) (K.D.V. DAHİL)</t>
  </si>
  <si>
    <t>Az Katlı Yapı (RYTEİE'ye göre)</t>
  </si>
  <si>
    <t>Orta Katlı Yapı (RYTEİE'ye göre)</t>
  </si>
  <si>
    <t>Yüksek Katlı Yapı (RYTEİE'ye göre)</t>
  </si>
  <si>
    <t>MESLEKİ YETERLİLİK SINAV VE BELGELENDİRME ÜCRET TARİFESİ</t>
  </si>
  <si>
    <t>HAVA MODELLEMESİ</t>
  </si>
  <si>
    <t>Hava Modellemesi Başvuru Bedeli</t>
  </si>
  <si>
    <t>Katı Yakıt İthalatçısı Kayıt Belgesi Güncelleme (Kayıp, Unvan Değişikliği v.b)</t>
  </si>
  <si>
    <t>Çevre Lisansları/Geri Kazanım/Tehlikesiz Atık (Ek-1 Listesi Tesis ve Faaliyetler)</t>
  </si>
  <si>
    <t>Çevre Lisansları/Geri Kazanım/Ambalaj Atığı (Ek-1 Listesi Tesis ve Faaliyetler)</t>
  </si>
  <si>
    <t>Çevre Lisansları/Geri Kazanım/Ambalaj Atığı (Ek-2 Listesi Tesis ve Faaliyetler)</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</si>
  <si>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</si>
  <si>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</si>
  <si>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</si>
  <si>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</si>
  <si>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Lisansları/İşleme/Tanker Temizleme (Ek-1 Listesi Tesis ve Faaliyetler)</t>
  </si>
  <si>
    <t>Çevre Lisansları/İşleme/Tanker Temizleme (Ek-2 Listesi Tesis ve Faaliyetler)</t>
  </si>
  <si>
    <t>Çevre Lisansları/İşleme/Ambalaj Atığı Toplama ve Ayırma (Ek-1 Listesi Tesis ve Faaliyetler)</t>
  </si>
  <si>
    <t>Çevre Lisansları/İşleme/Ambalaj Atığı Toplama ve Ayırma (Ek-2 Listesi Tesis ve Faaliyetler)</t>
  </si>
  <si>
    <t>Çevre Lisansları/İşleme/Toplama ve Ayırma (Ek-1 Listesi Tesis ve Faaliyetler)</t>
  </si>
  <si>
    <t>Çevre Lisansları/İşleme/Toplama ve Ayırma (Ek-2 Listesi Tesis ve Faaliyetler)</t>
  </si>
  <si>
    <t>Çevre Lisansları/İşleme/Atık Kabul Tesisi  (Ek-1 Listesi Tesis ve Faaliyetler)</t>
  </si>
  <si>
    <t>Çevre Lisansları/İşleme/Atık Kabul Tesisi  (Ek-2 Listesi Tesis ve Faaliyetler)</t>
  </si>
  <si>
    <t>Çevre Lisansları/İşleme/Tehlikeli Atık Ön İşlem Tesisi</t>
  </si>
  <si>
    <t>Çevre Lisansları/İşleme/Tehlikesiz Atık Ön İşlem Tesisi</t>
  </si>
  <si>
    <t>Çevre Lisansları/İşleme/Yeniden Kullanıma Hazırlama</t>
  </si>
  <si>
    <t xml:space="preserve">Serbest Klor </t>
  </si>
  <si>
    <t>Aktif Klor</t>
  </si>
  <si>
    <t>Kimyasal Oksijen İhtiyacı (KOİ)</t>
  </si>
  <si>
    <t>Biyolojik Oksijen İhtiyacı (BOİ)</t>
  </si>
  <si>
    <t>Su/Atık Su/Toprak/Arıtma Çamuru/Atık Matrikslerinde Yağ-Gres</t>
  </si>
  <si>
    <t>Toplam Organik Karbon</t>
  </si>
  <si>
    <t>Toprak, Sıvı/Katı Atık, Atık Yağ Matrikslerinde Toplam Klor</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</si>
  <si>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</si>
  <si>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Çevre Gürültüsünün Tarifi, Ölçümleri ve Değerlendirme İşyeri, Atölye ve İmalathaneler (Not: Her nokta için 100,00 TL ilave ücret alınır.)</t>
  </si>
  <si>
    <t>Çevre Gürültüsünün Tarifi, Ölçümleri ve Değerlendirme /Eğlence Yerleri için (Not: Her nokta için 100,00 TL ilave ücret alınır)</t>
  </si>
  <si>
    <t>AÇIKLAMA: Yukarıda listede bulunmayan ölçüm ve analiz hizmetleri için Bakanlığımızca belirlenen "Yetkili Ölçüm ve Analiz Laboratuvarları 2022 Yılı Asgari Fiyat Tarifesi"ndeki fiyatlar geçerlidir.</t>
  </si>
  <si>
    <t>Yetki Başvuru dosyası 30 gün içerisinde incelenir. Varsa eksiklikler 30 gün içerisinde tamamlanır.Yetki Belgesi başvurusu uygun bulunması halinde  Bakanlıkça 10 iş günü içerisinde yetki belgesi düzenlenir ve başvuru sahibine bildirilir.</t>
  </si>
  <si>
    <t>Gemi Söküm Notifikasyon Belgesi Onayı (0&gt;GT≤1000 gross ton )</t>
  </si>
  <si>
    <t>Gemi Söküm Notifikasyon Belgesi Onayı (1000&lt;GT-≤5000  gross ton)</t>
  </si>
  <si>
    <t>Gemi Söküm Notifikasyon Belgesi Onayı (GT&gt;5000 gross ton)</t>
  </si>
  <si>
    <t>Herhangi bir belge verilmemektedir. Başvuru e-devlet üzerinden çalışan Entegre Çevre Bilgi Sistemi (EÇBS) üzerinden onaylanır ve sistem üzerinden onaylandığı başvuru sahibine bildirilir. Başvuruya en geç altı hafta içerisinde cevap verilir.</t>
  </si>
  <si>
    <t>Başvurudan sonraki üç hafta içerisinde başvurunun tamlık kontrolü yapılır. Başvuru e-devlet üzerinden çalışan Entegre Çevre Bilgi Sistemi (EÇBS) üzerinden  onaylanır; herhangi bir belge verilmez.</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</si>
  <si>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</si>
  <si>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</si>
  <si>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</si>
  <si>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</si>
  <si>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</si>
  <si>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</si>
  <si>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</si>
  <si>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r>
      <t xml:space="preserve">1- Korunan Alanlarda yapılacak imar planları, </t>
    </r>
    <r>
      <rPr>
        <b/>
        <sz val="12"/>
        <color rgb="FFFF0000"/>
        <rFont val="Times New Roman"/>
        <family val="1"/>
        <charset val="162"/>
      </rPr>
      <t xml:space="preserve">18.madde İmar Uygulamaları, İfraz ve Tevhid işlemleri için </t>
    </r>
    <r>
      <rPr>
        <sz val="12"/>
        <color theme="1"/>
        <rFont val="Times New Roman"/>
        <family val="1"/>
      </rPr>
      <t>Bakanlığımız Mekansal Planlama Genel Müdürlüğü tarafından belirlenen birim fiyat ve Hesaplama Usul ve Kriterlerine göre elde edilen değerin 1.5 katsayısı ile çarpılması sonucu belirlenir.</t>
    </r>
  </si>
  <si>
    <t xml:space="preserve">2021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</si>
  <si>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</si>
  <si>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</si>
  <si>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</si>
  <si>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</si>
  <si>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</si>
  <si>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</si>
  <si>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</si>
  <si>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Laboratuvar Belge Ücreti (ilk belge, belge yenileme, numune toplama istasyonu açılması, kapsam genişletme ve adres değişikliklerinde)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</si>
  <si>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</si>
  <si>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</si>
  <si>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</si>
  <si>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</si>
  <si>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</si>
  <si>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</si>
  <si>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MEKANİĞİ LABORATUVAR HİZMETLERİ</t>
  </si>
  <si>
    <t>Zemin Mekaniği Lab.Hizm.-İri daneli karışık malzemeler/Kuru metod</t>
  </si>
  <si>
    <t>Zemin Mekaniği Lab.Hizm.-İri daneli karışık malzemeler/Hidrometre (özgül ağırlık dahil)</t>
  </si>
  <si>
    <t>Halihazır  Harita  Onay bedeli 
(10  hektara kadar 810 TL.)
(10-100 hektar arası 10 hektar ücreti tahsil edildikten sonra artan her hektara 50 TL.(KDV dahil))
(100-1000 hektar arası 100 hektar ücreti tahsil edildikten sonra artan her hektara 20 TL.(KDV dahil))
(1000 hektar üzeri  ise 1000 hektar ücreti tahsil edildikten sonra artan her hektara 15.00 TL.(KDV dahil))</t>
  </si>
  <si>
    <t>Kıyı Yapı ve Tesislerinde Planlama ve Uygulama Sürecine İlişkin Tebliğ ve 06.04.2021 tarih ve 2021/5 sayılı Genelge Kapsamında İmar Planı Kararı Gerektirmeden Yapılacak Olan Rekreatif Amaçlı İskele Taleplerinde Başvuru Bedeli</t>
  </si>
  <si>
    <t xml:space="preserve">Fiyatlar, Sermaye Piyasası Kurulu tarafından belirlenmiş askari fiyat tarifesine göre oluşturulmuş  olup, taşınmazın yeri ve özelliklerine bağlı olarak idarece yapılacak piyasa araştırmasına göre, bu fiyatların altında olmamak üzere yeni fiyatlar belirlenebilecektir. </t>
  </si>
  <si>
    <t>GERÇEK/TÜZEL</t>
  </si>
  <si>
    <t>YÜKSEK FEN KURULU BAŞKANLIĞI</t>
  </si>
  <si>
    <t>(*) Egzoz Gazı Emisyon Ölçüm Bedeli  K.D.V. Dahil 110,00 TL dir. (Bakanlık Payı + İstasyon Payı)</t>
  </si>
  <si>
    <t>Coğrafi Veri Lisans / İzin Bedelleri</t>
  </si>
  <si>
    <t>*7221 sayılı Kanunun 1.inci maddesinde belirtilen tutarın her yıl bir önceki yıla ilişkin olarak 4/1/1961 tarihli ve 213 sayılı Vergi Usul Kanununun mükerrer 298 inci maddesi hükümleri uyarınca tespit ve ilan edilen değerleme oranında artırılarak uygulanır.</t>
  </si>
  <si>
    <t>* 10/02/2021 tarih ve 31391 sayılı Resmi Gazetede yayınlanan Yönetmeliğin 14 üncü maddesi hükümleri uyarınca bedel ve tarifeler her yıl Bakanlık tarafından belirlenerek uygulanır.</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</si>
  <si>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</si>
  <si>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</si>
  <si>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</si>
  <si>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</si>
  <si>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</si>
  <si>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r>
      <t xml:space="preserve">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t>
    </r>
    <r>
      <rPr>
        <b/>
        <sz val="12"/>
        <color theme="1"/>
        <rFont val="Times New Roman"/>
        <family val="1"/>
      </rPr>
      <t xml:space="preserve">AÇIKLAMALAR
1) </t>
    </r>
    <r>
      <rPr>
        <sz val="12"/>
        <color theme="1"/>
        <rFont val="Times New Roman"/>
        <family val="1"/>
      </rPr>
      <t xml:space="preserve">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t>
    </r>
    <r>
      <rPr>
        <b/>
        <sz val="12"/>
        <color theme="1"/>
        <rFont val="Times New Roman"/>
        <family val="1"/>
      </rPr>
      <t>2)</t>
    </r>
    <r>
      <rPr>
        <sz val="12"/>
        <color theme="1"/>
        <rFont val="Times New Roman"/>
        <family val="1"/>
      </rPr>
      <t xml:space="preserve"> Sınırlı ayni hak tesisi ve kullanma izni işlemlerinde: Tarım ve hayvancılık amaçlı sınırlı ayni hak tesisi (irtifak hakkı) ve kullanma izni verilmesi işlemleri hariç.</t>
    </r>
  </si>
  <si>
    <t>ÖZEL SEKTÖR İMAR PLANI YAPIMI YETERLİLİK BELGESİ HİZMET ÜCRETLERİ</t>
  </si>
  <si>
    <t>Özel Sektör Plan Yapımı Yeterlilik Belgesi A grubu hizmet ücreti</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</si>
  <si>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</si>
  <si>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</si>
  <si>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</si>
  <si>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</si>
  <si>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</si>
  <si>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</si>
  <si>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</si>
  <si>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</si>
  <si>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</si>
  <si>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</si>
  <si>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</si>
  <si>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</si>
  <si>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Bina Kimlik Sertifikası Hizmetleri</t>
  </si>
  <si>
    <t>Bakanlık tarafından her yıl yayımlanan “Mimarlık ve Mühendislik Hizmet Bedellerinin Hesabında Kullanılacak Yapı Yaklaşık Birim Maliyetleri Hakkında Tebliğ”in I ve II. sınıflarında yer alan yapılar.</t>
  </si>
  <si>
    <t>“Mimarlık ve Mühendislik Hizmet Bedellerinin Hesabında Kullanılacak Yapı Yaklaşık Birim Maliyetleri Hakkında Tebliğ”in III. sınıfında yer alan yapılar.</t>
  </si>
  <si>
    <t>“Mimarlık ve Mühendislik Hizmet Bedellerinin Hesabında Kullanılacak Yapı Yaklaşık Birim Maliyetleri Hakkında Tebliğ”in IV ve V. sınıflarında yer alan yapılar.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</si>
</sst>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_-* #,##0.00\ _T_L_-;\-* #,##0.00\ _T_L_-;_-* &quot;-&quot;??\ _T_L_-;_-@_-"/>
    <numFmt numFmtId="166" formatCode="#,##0.00;#,##0.00"/>
    <numFmt numFmtId="167" formatCode="###0;###0"/>
    <numFmt numFmtId="168" formatCode="#,##0.00\ _₺;[Red]\-#,##0.00\ _₺"/>
  </numFmts>
  <fonts count="24"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Times New Roman"/>
      <family val="1"/>
    </font>
    <font>
      <sz val="12"/>
      <color theme="1"/>
      <name val="Times New Roman"/>
      <family val="1"/>
    </font>
    <font>
      <b/>
      <sz val="12"/>
      <color rgb="FFFF0000"/>
      <name val="Times New Roman"/>
      <family val="1"/>
    </font>
    <font>
      <sz val="10"/>
      <color rgb="FF000000"/>
      <name val="Times New Roman"/>
      <family val="1"/>
      <charset val="162"/>
    </font>
    <font>
      <sz val="11"/>
      <color theme="1"/>
      <name val="Calibri"/>
      <family val="2"/>
      <charset val="162"/>
      <scheme val="minor"/>
    </font>
    <font>
      <sz val="10"/>
      <color rgb="FF000000"/>
      <name val="Times New Roman"/>
      <family val="1"/>
    </font>
    <font>
      <sz val="10"/>
      <name val="Arial Tur"/>
      <charset val="162"/>
    </font>
    <font>
      <sz val="11"/>
      <color theme="0"/>
      <name val="Calibri"/>
      <family val="2"/>
      <charset val="162"/>
      <scheme val="minor"/>
    </font>
    <font>
      <sz val="12"/>
      <color rgb="FF000000"/>
      <name val="Times New Roman"/>
      <family val="1"/>
      <charset val="162"/>
    </font>
    <font>
      <sz val="12"/>
      <color theme="1"/>
      <name val="Times New Roman"/>
      <family val="1"/>
      <charset val="162"/>
    </font>
    <font>
      <b/>
      <sz val="12"/>
      <color rgb="FFFF0000"/>
      <name val="Times New Roman"/>
      <family val="1"/>
      <charset val="162"/>
    </font>
    <font>
      <b/>
      <sz val="12"/>
      <name val="Times New Roman"/>
      <family val="1"/>
    </font>
    <font>
      <sz val="12"/>
      <name val="Times New Roman"/>
      <family val="1"/>
    </font>
    <font>
      <sz val="12"/>
      <color rgb="FFFF0000"/>
      <name val="Times New Roman"/>
      <family val="1"/>
    </font>
    <font>
      <sz val="12"/>
      <color rgb="FFFF0000"/>
      <name val="Times New Roman"/>
      <family val="1"/>
      <charset val="162"/>
    </font>
    <font>
      <sz val="12"/>
      <name val="Times New Roman"/>
      <family val="1"/>
      <charset val="162"/>
    </font>
    <font>
      <sz val="12"/>
      <color theme="1"/>
      <name val="Calibri"/>
      <family val="2"/>
      <scheme val="minor"/>
    </font>
    <font>
      <b/>
      <sz val="12"/>
      <name val="Times New Roman"/>
      <family val="1"/>
      <charset val="162"/>
    </font>
    <font>
      <sz val="12"/>
      <name val="Calibri"/>
      <family val="2"/>
      <charset val="162"/>
      <scheme val="minor"/>
    </font>
    <font>
      <sz val="12"/>
      <color rgb="FFFF0000"/>
      <name val="Calibri"/>
      <family val="2"/>
      <charset val="162"/>
      <scheme val="minor"/>
    </font>
    <font>
      <sz val="12"/>
      <color theme="0"/>
      <name val="Calibri"/>
      <family val="2"/>
      <charset val="162"/>
      <scheme val="minor"/>
    </font>
  </fonts>
  <fills count="8">
    <fill>
      <patternFill patternType="none"/>
    </fill>
    <fill>
      <patternFill patternType="gray125"/>
    </fill>
    <fill>
      <patternFill patternType="solid">
        <fgColor theme="8"/>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0" fontId="2" fillId="2" borderId="0" applyNumberFormat="0" applyBorder="0" applyAlignment="0" applyProtection="0"/>
    <xf numFmtId="0" fontId="6" fillId="0" borderId="0"/>
    <xf numFmtId="164" fontId="6" fillId="0" borderId="0" applyFont="0" applyFill="0" applyBorder="0" applyAlignment="0" applyProtection="0"/>
    <xf numFmtId="0" fontId="7" fillId="0" borderId="0"/>
    <xf numFmtId="0" fontId="8" fillId="0" borderId="0"/>
    <xf numFmtId="0" fontId="9" fillId="0" borderId="0"/>
    <xf numFmtId="0" fontId="7" fillId="0" borderId="0"/>
    <xf numFmtId="165" fontId="6" fillId="0" borderId="0" applyFont="0" applyFill="0" applyBorder="0" applyAlignment="0" applyProtection="0"/>
    <xf numFmtId="0" fontId="10" fillId="2" borderId="0" applyNumberFormat="0" applyBorder="0" applyAlignment="0" applyProtection="0"/>
  </cellStyleXfs>
  <cellXfs count="259">
    <xf numFmtId="0" fontId="0" fillId="0" borderId="0" xfId="0"/>
    <xf numFmtId="0" fontId="3" fillId="3" borderId="1" xfId="0" applyFont="1" applyFill="1" applyBorder="1" applyAlignment="1">
      <alignment wrapText="1"/>
    </xf>
    <xf numFmtId="0" fontId="3" fillId="3" borderId="2" xfId="0" applyFont="1" applyFill="1" applyBorder="1" applyAlignment="1">
      <alignment wrapText="1"/>
    </xf>
    <xf numFmtId="0" fontId="4" fillId="0" borderId="2" xfId="0" applyFont="1" applyBorder="1"/>
    <xf numFmtId="0" fontId="4" fillId="0" borderId="2" xfId="0" applyFont="1" applyBorder="1" applyAlignment="1">
      <alignment wrapText="1"/>
    </xf>
    <xf numFmtId="0" fontId="4" fillId="0" borderId="5" xfId="0" applyFont="1" applyBorder="1" applyAlignment="1">
      <alignment wrapText="1"/>
    </xf>
    <xf numFmtId="0" fontId="4" fillId="0" borderId="10" xfId="0" applyFont="1" applyBorder="1" applyAlignment="1">
      <alignment wrapText="1"/>
    </xf>
    <xf numFmtId="0" fontId="4" fillId="0" borderId="14" xfId="0" applyFont="1" applyBorder="1" applyAlignment="1">
      <alignment wrapText="1"/>
    </xf>
    <xf numFmtId="0" fontId="4" fillId="0" borderId="0" xfId="0" applyFont="1" applyBorder="1" applyAlignment="1">
      <alignment wrapText="1"/>
    </xf>
    <xf numFmtId="0" fontId="4" fillId="0" borderId="3" xfId="0" applyFont="1" applyBorder="1" applyAlignment="1">
      <alignment wrapText="1"/>
    </xf>
    <xf numFmtId="0" fontId="4" fillId="0" borderId="6" xfId="0" applyFont="1" applyBorder="1" applyAlignment="1">
      <alignment wrapText="1"/>
    </xf>
    <xf numFmtId="0" fontId="4" fillId="0" borderId="11" xfId="0" applyFont="1" applyBorder="1" applyAlignment="1">
      <alignment wrapText="1"/>
    </xf>
    <xf numFmtId="2" fontId="3" fillId="3" borderId="1" xfId="0" applyNumberFormat="1" applyFont="1" applyFill="1" applyBorder="1" applyAlignment="1">
      <alignment horizontal="left" wrapText="1"/>
    </xf>
    <xf numFmtId="2" fontId="4" fillId="0" borderId="2" xfId="0" applyNumberFormat="1" applyFont="1" applyBorder="1" applyAlignment="1">
      <alignment horizontal="left"/>
    </xf>
    <xf numFmtId="2" fontId="4" fillId="0" borderId="3" xfId="0" applyNumberFormat="1" applyFont="1" applyBorder="1" applyAlignment="1">
      <alignment horizontal="left"/>
    </xf>
    <xf numFmtId="2" fontId="4" fillId="0" borderId="14" xfId="0" applyNumberFormat="1" applyFont="1" applyBorder="1" applyAlignment="1">
      <alignment horizontal="left"/>
    </xf>
    <xf numFmtId="2" fontId="4" fillId="0" borderId="13" xfId="0" applyNumberFormat="1" applyFont="1" applyBorder="1" applyAlignment="1">
      <alignment horizontal="left"/>
    </xf>
    <xf numFmtId="2" fontId="4" fillId="0" borderId="5" xfId="0" applyNumberFormat="1" applyFont="1" applyBorder="1" applyAlignment="1">
      <alignment horizontal="left"/>
    </xf>
    <xf numFmtId="2" fontId="4" fillId="0" borderId="6" xfId="0" applyNumberFormat="1" applyFont="1" applyBorder="1" applyAlignment="1">
      <alignment horizontal="left"/>
    </xf>
    <xf numFmtId="2" fontId="4" fillId="0" borderId="10" xfId="0" applyNumberFormat="1" applyFont="1" applyBorder="1" applyAlignment="1">
      <alignment horizontal="left"/>
    </xf>
    <xf numFmtId="2" fontId="4" fillId="0" borderId="11" xfId="0" applyNumberFormat="1" applyFont="1" applyBorder="1" applyAlignment="1">
      <alignment horizontal="left"/>
    </xf>
    <xf numFmtId="2" fontId="4" fillId="0" borderId="0" xfId="0" applyNumberFormat="1" applyFont="1" applyBorder="1" applyAlignment="1">
      <alignment horizontal="left"/>
    </xf>
    <xf numFmtId="2" fontId="4" fillId="0" borderId="8" xfId="0" applyNumberFormat="1" applyFont="1" applyBorder="1" applyAlignment="1">
      <alignment horizontal="left"/>
    </xf>
    <xf numFmtId="0" fontId="0" fillId="0" borderId="0" xfId="0" applyBorder="1"/>
    <xf numFmtId="0" fontId="3" fillId="3" borderId="1" xfId="0" applyFont="1" applyFill="1" applyBorder="1" applyAlignment="1">
      <alignment horizontal="center" wrapText="1"/>
    </xf>
    <xf numFmtId="0" fontId="4" fillId="0" borderId="14"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left"/>
    </xf>
    <xf numFmtId="0" fontId="4" fillId="0" borderId="0" xfId="0" applyFont="1" applyBorder="1" applyAlignment="1">
      <alignment horizontal="left" wrapText="1"/>
    </xf>
    <xf numFmtId="0" fontId="5" fillId="6" borderId="2" xfId="1" applyFont="1" applyFill="1" applyBorder="1" applyAlignment="1">
      <alignment horizontal="center"/>
    </xf>
    <xf numFmtId="0" fontId="5" fillId="6" borderId="3" xfId="1" applyFont="1" applyFill="1" applyBorder="1" applyAlignment="1">
      <alignment horizontal="center"/>
    </xf>
    <xf numFmtId="0" fontId="5" fillId="6" borderId="1" xfId="1" applyFont="1" applyFill="1" applyBorder="1" applyAlignment="1">
      <alignment horizontal="center"/>
    </xf>
    <xf numFmtId="0" fontId="5" fillId="6" borderId="5" xfId="1" applyFont="1" applyFill="1" applyBorder="1" applyAlignment="1">
      <alignment horizontal="center"/>
    </xf>
    <xf numFmtId="0" fontId="5" fillId="6" borderId="6" xfId="1" applyFont="1" applyFill="1" applyBorder="1" applyAlignment="1">
      <alignment horizontal="center"/>
    </xf>
    <xf numFmtId="0" fontId="3" fillId="6" borderId="1" xfId="1" applyFont="1" applyFill="1" applyBorder="1" applyAlignment="1">
      <alignment horizontal="center"/>
    </xf>
    <xf numFmtId="0" fontId="4" fillId="6" borderId="1" xfId="1" applyFont="1" applyFill="1" applyBorder="1" applyAlignment="1">
      <alignment horizontal="center"/>
    </xf>
    <xf numFmtId="0" fontId="4" fillId="6" borderId="1" xfId="1" applyFont="1" applyFill="1" applyBorder="1" applyAlignment="1">
      <alignment horizontal="left"/>
    </xf>
    <xf numFmtId="0" fontId="4" fillId="6" borderId="1" xfId="1" applyFont="1" applyFill="1" applyBorder="1" applyAlignment="1">
      <alignment horizontal="left" wrapText="1"/>
    </xf>
    <xf numFmtId="0" fontId="4" fillId="6" borderId="13" xfId="1" applyFont="1" applyFill="1" applyBorder="1" applyAlignment="1">
      <alignment horizontal="left"/>
    </xf>
    <xf numFmtId="0" fontId="4" fillId="6" borderId="14" xfId="1" applyFont="1" applyFill="1" applyBorder="1" applyAlignment="1">
      <alignment horizontal="left" wrapText="1"/>
    </xf>
    <xf numFmtId="0" fontId="4" fillId="6" borderId="13" xfId="1" applyFont="1" applyFill="1" applyBorder="1" applyAlignment="1">
      <alignment horizontal="left" wrapText="1"/>
    </xf>
    <xf numFmtId="2" fontId="4" fillId="6" borderId="1" xfId="1" applyNumberFormat="1" applyFont="1" applyFill="1" applyBorder="1" applyAlignment="1">
      <alignment horizontal="left" wrapText="1"/>
    </xf>
    <xf numFmtId="2" fontId="4" fillId="6" borderId="14" xfId="1" applyNumberFormat="1" applyFont="1" applyFill="1" applyBorder="1" applyAlignment="1">
      <alignment horizontal="left" wrapText="1"/>
    </xf>
    <xf numFmtId="0" fontId="4" fillId="6" borderId="2" xfId="1" applyFont="1" applyFill="1" applyBorder="1" applyAlignment="1">
      <alignment horizontal="left" wrapText="1"/>
    </xf>
    <xf numFmtId="0" fontId="4" fillId="6" borderId="3" xfId="1" applyFont="1" applyFill="1" applyBorder="1" applyAlignment="1">
      <alignment horizontal="left" wrapText="1"/>
    </xf>
    <xf numFmtId="2" fontId="4" fillId="6" borderId="13" xfId="1" applyNumberFormat="1" applyFont="1" applyFill="1" applyBorder="1" applyAlignment="1">
      <alignment horizontal="left" wrapText="1"/>
    </xf>
    <xf numFmtId="0" fontId="3" fillId="3" borderId="2" xfId="0" applyFont="1" applyFill="1" applyBorder="1" applyAlignment="1">
      <alignment horizontal="left" wrapText="1"/>
    </xf>
    <xf numFmtId="0" fontId="4" fillId="0" borderId="3" xfId="0" applyFont="1" applyBorder="1" applyAlignment="1">
      <alignment horizontal="left" wrapText="1"/>
    </xf>
    <xf numFmtId="0" fontId="4" fillId="0" borderId="10" xfId="0" applyFont="1" applyBorder="1" applyAlignment="1">
      <alignment horizontal="left" wrapText="1"/>
    </xf>
    <xf numFmtId="0" fontId="4" fillId="0" borderId="2"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11" xfId="0" applyFont="1" applyBorder="1" applyAlignment="1">
      <alignment horizontal="left" wrapText="1"/>
    </xf>
    <xf numFmtId="0" fontId="4" fillId="6" borderId="2" xfId="1" applyFont="1" applyFill="1" applyBorder="1" applyAlignment="1">
      <alignment horizontal="left"/>
    </xf>
    <xf numFmtId="0" fontId="4" fillId="6" borderId="5" xfId="1" applyFont="1" applyFill="1" applyBorder="1" applyAlignment="1">
      <alignment horizontal="left"/>
    </xf>
    <xf numFmtId="0" fontId="4" fillId="6" borderId="10" xfId="1" applyFont="1" applyFill="1" applyBorder="1" applyAlignment="1">
      <alignment horizontal="left" wrapText="1"/>
    </xf>
    <xf numFmtId="0" fontId="4" fillId="6" borderId="5" xfId="1" applyFont="1" applyFill="1" applyBorder="1" applyAlignment="1">
      <alignment horizontal="left" wrapText="1"/>
    </xf>
    <xf numFmtId="0" fontId="1" fillId="0" borderId="8" xfId="0" applyFont="1" applyBorder="1"/>
    <xf numFmtId="0" fontId="1" fillId="0" borderId="8" xfId="0" applyFont="1" applyBorder="1" applyAlignment="1"/>
    <xf numFmtId="0" fontId="0" fillId="0" borderId="8" xfId="0" applyBorder="1"/>
    <xf numFmtId="0" fontId="4" fillId="6" borderId="2" xfId="1" applyFont="1" applyFill="1" applyBorder="1" applyAlignment="1">
      <alignment horizontal="center"/>
    </xf>
    <xf numFmtId="0" fontId="4" fillId="6" borderId="3" xfId="1" applyFont="1" applyFill="1" applyBorder="1" applyAlignment="1">
      <alignment horizontal="center"/>
    </xf>
    <xf numFmtId="0" fontId="4" fillId="6" borderId="4" xfId="1" applyFont="1" applyFill="1" applyBorder="1" applyAlignment="1">
      <alignment horizontal="left" wrapText="1"/>
    </xf>
    <xf numFmtId="0" fontId="4" fillId="0" borderId="1" xfId="2" applyFont="1" applyBorder="1" applyAlignment="1">
      <alignment horizontal="center" vertical="center" wrapText="1"/>
    </xf>
    <xf numFmtId="0" fontId="4" fillId="0" borderId="1" xfId="0" applyFont="1" applyBorder="1" applyAlignment="1">
      <alignment horizontal="left" vertical="center" wrapText="1"/>
    </xf>
    <xf numFmtId="0" fontId="4" fillId="0" borderId="2" xfId="4" applyFont="1" applyBorder="1" applyAlignment="1">
      <alignment horizontal="left" wrapText="1"/>
    </xf>
    <xf numFmtId="0" fontId="4" fillId="0" borderId="2" xfId="4" applyFont="1" applyBorder="1" applyAlignment="1">
      <alignment wrapText="1"/>
    </xf>
    <xf numFmtId="0" fontId="4" fillId="0" borderId="1" xfId="0" applyFont="1" applyBorder="1" applyAlignment="1">
      <alignment horizontal="center"/>
    </xf>
    <xf numFmtId="0" fontId="4" fillId="0" borderId="1" xfId="0" applyFont="1" applyBorder="1" applyAlignment="1">
      <alignment wrapText="1"/>
    </xf>
    <xf numFmtId="2" fontId="4" fillId="0" borderId="1" xfId="0" applyNumberFormat="1" applyFont="1" applyBorder="1" applyAlignment="1">
      <alignment horizontal="left"/>
    </xf>
    <xf numFmtId="0" fontId="4" fillId="0" borderId="1" xfId="0" applyFont="1" applyBorder="1" applyAlignment="1">
      <alignment horizontal="left" wrapText="1"/>
    </xf>
    <xf numFmtId="0" fontId="3" fillId="0" borderId="2" xfId="0" applyFont="1" applyBorder="1" applyAlignment="1">
      <alignment horizontal="left"/>
    </xf>
    <xf numFmtId="2" fontId="4" fillId="0" borderId="0" xfId="0" applyNumberFormat="1" applyFont="1" applyAlignment="1">
      <alignment horizontal="left"/>
    </xf>
    <xf numFmtId="4" fontId="11" fillId="0" borderId="1" xfId="2" applyNumberFormat="1" applyFont="1" applyBorder="1" applyAlignment="1">
      <alignment horizontal="left" vertical="center"/>
    </xf>
    <xf numFmtId="4" fontId="4" fillId="0" borderId="1" xfId="0" applyNumberFormat="1" applyFont="1" applyBorder="1" applyAlignment="1">
      <alignment horizontal="left" vertical="center" wrapText="1"/>
    </xf>
    <xf numFmtId="4" fontId="12" fillId="0" borderId="4" xfId="0" applyNumberFormat="1" applyFont="1" applyBorder="1" applyAlignment="1">
      <alignment horizontal="left" vertical="center"/>
    </xf>
    <xf numFmtId="4" fontId="12" fillId="0" borderId="1" xfId="0" applyNumberFormat="1" applyFont="1" applyBorder="1" applyAlignment="1">
      <alignment horizontal="left" vertical="center"/>
    </xf>
    <xf numFmtId="0" fontId="4" fillId="6" borderId="1" xfId="0" applyFont="1" applyFill="1" applyBorder="1" applyAlignment="1">
      <alignment horizontal="center"/>
    </xf>
    <xf numFmtId="0" fontId="4" fillId="6" borderId="1" xfId="0" applyFont="1" applyFill="1" applyBorder="1" applyAlignment="1">
      <alignment wrapText="1"/>
    </xf>
    <xf numFmtId="2" fontId="4" fillId="6" borderId="1" xfId="0" applyNumberFormat="1" applyFont="1" applyFill="1" applyBorder="1" applyAlignment="1">
      <alignment horizontal="left"/>
    </xf>
    <xf numFmtId="0" fontId="4" fillId="6" borderId="2" xfId="0" applyFont="1" applyFill="1" applyBorder="1" applyAlignment="1">
      <alignment wrapText="1"/>
    </xf>
    <xf numFmtId="0" fontId="4" fillId="6" borderId="2" xfId="0" applyFont="1" applyFill="1" applyBorder="1" applyAlignment="1">
      <alignment horizontal="left" wrapText="1"/>
    </xf>
    <xf numFmtId="0" fontId="13" fillId="6" borderId="1" xfId="0" applyFont="1" applyFill="1" applyBorder="1" applyAlignment="1">
      <alignment wrapText="1"/>
    </xf>
    <xf numFmtId="0" fontId="14" fillId="6" borderId="2" xfId="0" applyFont="1" applyFill="1" applyBorder="1" applyAlignment="1">
      <alignment horizontal="left" wrapText="1"/>
    </xf>
    <xf numFmtId="2" fontId="14" fillId="6" borderId="2" xfId="0" applyNumberFormat="1" applyFont="1" applyFill="1" applyBorder="1" applyAlignment="1">
      <alignment horizontal="left"/>
    </xf>
    <xf numFmtId="2" fontId="15" fillId="6" borderId="1" xfId="0" applyNumberFormat="1" applyFont="1" applyFill="1" applyBorder="1" applyAlignment="1">
      <alignment horizontal="left"/>
    </xf>
    <xf numFmtId="0" fontId="15" fillId="6" borderId="2" xfId="0" applyFont="1" applyFill="1" applyBorder="1" applyAlignment="1">
      <alignment wrapText="1"/>
    </xf>
    <xf numFmtId="0" fontId="15" fillId="6" borderId="2" xfId="0" applyFont="1" applyFill="1" applyBorder="1" applyAlignment="1">
      <alignment horizontal="left" wrapText="1"/>
    </xf>
    <xf numFmtId="0" fontId="15" fillId="6" borderId="1" xfId="0" applyFont="1" applyFill="1" applyBorder="1" applyAlignment="1">
      <alignment horizontal="center"/>
    </xf>
    <xf numFmtId="0" fontId="15" fillId="6" borderId="1" xfId="0" applyFont="1" applyFill="1" applyBorder="1" applyAlignment="1">
      <alignment wrapText="1"/>
    </xf>
    <xf numFmtId="0" fontId="4" fillId="0" borderId="4" xfId="0" applyFont="1" applyBorder="1" applyAlignment="1">
      <alignment wrapText="1"/>
    </xf>
    <xf numFmtId="2" fontId="4" fillId="0" borderId="2" xfId="0" applyNumberFormat="1" applyFont="1" applyBorder="1"/>
    <xf numFmtId="2" fontId="4" fillId="0" borderId="3" xfId="0" applyNumberFormat="1" applyFont="1" applyBorder="1"/>
    <xf numFmtId="2" fontId="4" fillId="0" borderId="4" xfId="0" applyNumberFormat="1" applyFont="1" applyBorder="1"/>
    <xf numFmtId="2" fontId="4" fillId="6" borderId="2" xfId="0" applyNumberFormat="1" applyFont="1" applyFill="1" applyBorder="1" applyAlignment="1">
      <alignment horizontal="left"/>
    </xf>
    <xf numFmtId="0" fontId="4" fillId="6" borderId="10" xfId="0" applyFont="1" applyFill="1" applyBorder="1" applyAlignment="1">
      <alignment wrapText="1"/>
    </xf>
    <xf numFmtId="0" fontId="4" fillId="0" borderId="0" xfId="0" applyFont="1" applyAlignment="1">
      <alignment wrapText="1"/>
    </xf>
    <xf numFmtId="0" fontId="4" fillId="0" borderId="0" xfId="0" applyFont="1" applyAlignment="1">
      <alignment horizontal="left" wrapText="1"/>
    </xf>
    <xf numFmtId="0" fontId="4" fillId="6" borderId="14" xfId="0" applyFont="1" applyFill="1" applyBorder="1" applyAlignment="1">
      <alignment horizontal="center"/>
    </xf>
    <xf numFmtId="166" fontId="4" fillId="6" borderId="1" xfId="0" applyNumberFormat="1" applyFont="1" applyFill="1" applyBorder="1" applyAlignment="1">
      <alignment horizontal="left" wrapText="1"/>
    </xf>
    <xf numFmtId="0" fontId="4" fillId="6" borderId="1" xfId="0" applyFont="1" applyFill="1" applyBorder="1" applyAlignment="1">
      <alignment horizontal="center" vertical="center"/>
    </xf>
    <xf numFmtId="0" fontId="4" fillId="6" borderId="1" xfId="0" applyFont="1" applyFill="1" applyBorder="1" applyAlignment="1">
      <alignment vertical="center" wrapText="1"/>
    </xf>
    <xf numFmtId="166" fontId="4" fillId="6" borderId="1" xfId="0" applyNumberFormat="1" applyFont="1" applyFill="1" applyBorder="1" applyAlignment="1">
      <alignment horizontal="left" vertical="center" wrapText="1"/>
    </xf>
    <xf numFmtId="2" fontId="4" fillId="6" borderId="1" xfId="0" applyNumberFormat="1" applyFont="1" applyFill="1" applyBorder="1" applyAlignment="1">
      <alignment horizontal="left" vertical="center"/>
    </xf>
    <xf numFmtId="0" fontId="4" fillId="6" borderId="2" xfId="0" applyFont="1" applyFill="1" applyBorder="1" applyAlignment="1">
      <alignment vertical="center" wrapText="1"/>
    </xf>
    <xf numFmtId="0" fontId="4" fillId="6" borderId="2" xfId="0" applyFont="1" applyFill="1" applyBorder="1" applyAlignment="1">
      <alignment horizontal="left" vertical="center" wrapText="1"/>
    </xf>
    <xf numFmtId="2" fontId="4" fillId="6" borderId="13" xfId="0" applyNumberFormat="1" applyFont="1" applyFill="1" applyBorder="1" applyAlignment="1">
      <alignment horizontal="left"/>
    </xf>
    <xf numFmtId="0" fontId="4" fillId="6" borderId="5" xfId="0" applyFont="1" applyFill="1" applyBorder="1" applyAlignment="1">
      <alignment wrapText="1"/>
    </xf>
    <xf numFmtId="0" fontId="4" fillId="6" borderId="5" xfId="0" applyFont="1" applyFill="1" applyBorder="1" applyAlignment="1">
      <alignment horizontal="left" wrapText="1"/>
    </xf>
    <xf numFmtId="2" fontId="4" fillId="6" borderId="3" xfId="0" applyNumberFormat="1" applyFont="1" applyFill="1" applyBorder="1" applyAlignment="1">
      <alignment horizontal="left"/>
    </xf>
    <xf numFmtId="0" fontId="4" fillId="6" borderId="3" xfId="0" applyFont="1" applyFill="1" applyBorder="1" applyAlignment="1">
      <alignment wrapText="1"/>
    </xf>
    <xf numFmtId="0" fontId="4" fillId="6" borderId="3" xfId="0" applyFont="1" applyFill="1" applyBorder="1" applyAlignment="1">
      <alignment horizontal="left" wrapText="1"/>
    </xf>
    <xf numFmtId="2" fontId="4" fillId="6" borderId="14" xfId="0" applyNumberFormat="1" applyFont="1" applyFill="1" applyBorder="1" applyAlignment="1">
      <alignment horizontal="left"/>
    </xf>
    <xf numFmtId="0" fontId="4" fillId="6" borderId="10" xfId="0" applyFont="1" applyFill="1" applyBorder="1" applyAlignment="1">
      <alignment horizontal="left" wrapText="1"/>
    </xf>
    <xf numFmtId="167" fontId="4" fillId="6" borderId="1" xfId="0" applyNumberFormat="1" applyFont="1" applyFill="1" applyBorder="1" applyAlignment="1">
      <alignment horizontal="left" vertical="center" wrapText="1"/>
    </xf>
    <xf numFmtId="167" fontId="4" fillId="6" borderId="1"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4" fontId="4" fillId="6" borderId="1" xfId="0" applyNumberFormat="1" applyFont="1" applyFill="1" applyBorder="1" applyAlignment="1">
      <alignment horizontal="left" vertical="center" wrapText="1"/>
    </xf>
    <xf numFmtId="0" fontId="12" fillId="6" borderId="1" xfId="2" applyFont="1" applyFill="1" applyBorder="1" applyAlignment="1">
      <alignment horizontal="left" vertical="center" wrapText="1"/>
    </xf>
    <xf numFmtId="1" fontId="4" fillId="6" borderId="1" xfId="0" applyNumberFormat="1" applyFont="1" applyFill="1" applyBorder="1" applyAlignment="1">
      <alignment horizontal="center" vertical="center" wrapText="1"/>
    </xf>
    <xf numFmtId="2" fontId="15" fillId="6" borderId="15" xfId="0" applyNumberFormat="1" applyFont="1" applyFill="1" applyBorder="1" applyAlignment="1">
      <alignment horizontal="left"/>
    </xf>
    <xf numFmtId="0" fontId="15" fillId="6" borderId="8" xfId="0" applyFont="1" applyFill="1" applyBorder="1" applyAlignment="1">
      <alignment wrapText="1"/>
    </xf>
    <xf numFmtId="0" fontId="15" fillId="6" borderId="8" xfId="0" applyFont="1" applyFill="1" applyBorder="1" applyAlignment="1">
      <alignment horizontal="left" wrapText="1"/>
    </xf>
    <xf numFmtId="2" fontId="15" fillId="6" borderId="14" xfId="0" applyNumberFormat="1" applyFont="1" applyFill="1" applyBorder="1" applyAlignment="1">
      <alignment horizontal="left"/>
    </xf>
    <xf numFmtId="0" fontId="15" fillId="6" borderId="10" xfId="0" applyFont="1" applyFill="1" applyBorder="1" applyAlignment="1">
      <alignment wrapText="1"/>
    </xf>
    <xf numFmtId="0" fontId="15" fillId="6" borderId="1" xfId="0" applyFont="1" applyFill="1" applyBorder="1" applyAlignment="1">
      <alignment horizontal="left" wrapText="1"/>
    </xf>
    <xf numFmtId="2" fontId="15" fillId="6" borderId="13" xfId="0" applyNumberFormat="1" applyFont="1" applyFill="1" applyBorder="1" applyAlignment="1">
      <alignment horizontal="left"/>
    </xf>
    <xf numFmtId="0" fontId="15" fillId="6" borderId="5" xfId="0" applyFont="1" applyFill="1" applyBorder="1" applyAlignment="1">
      <alignment wrapText="1"/>
    </xf>
    <xf numFmtId="0" fontId="15" fillId="6" borderId="10" xfId="0" applyFont="1" applyFill="1" applyBorder="1" applyAlignment="1">
      <alignment horizontal="left" wrapText="1"/>
    </xf>
    <xf numFmtId="0" fontId="15" fillId="6" borderId="5" xfId="0" applyFont="1" applyFill="1" applyBorder="1" applyAlignment="1">
      <alignment horizontal="left" wrapText="1"/>
    </xf>
    <xf numFmtId="2" fontId="4" fillId="6" borderId="10" xfId="0" applyNumberFormat="1" applyFont="1" applyFill="1" applyBorder="1" applyAlignment="1">
      <alignment horizontal="left"/>
    </xf>
    <xf numFmtId="2" fontId="4" fillId="6" borderId="11" xfId="0" applyNumberFormat="1" applyFont="1" applyFill="1" applyBorder="1" applyAlignment="1">
      <alignment horizontal="left"/>
    </xf>
    <xf numFmtId="0" fontId="4" fillId="6" borderId="11" xfId="0" applyFont="1" applyFill="1" applyBorder="1" applyAlignment="1">
      <alignment wrapText="1"/>
    </xf>
    <xf numFmtId="0" fontId="4" fillId="6" borderId="11" xfId="0" applyFont="1" applyFill="1" applyBorder="1" applyAlignment="1">
      <alignment horizontal="left" wrapText="1"/>
    </xf>
    <xf numFmtId="4" fontId="4" fillId="6" borderId="1" xfId="0" applyNumberFormat="1" applyFont="1" applyFill="1" applyBorder="1" applyAlignment="1">
      <alignment horizontal="left"/>
    </xf>
    <xf numFmtId="0" fontId="4" fillId="6" borderId="1" xfId="2" applyFont="1" applyFill="1" applyBorder="1" applyAlignment="1">
      <alignment horizontal="center" vertical="center" wrapText="1"/>
    </xf>
    <xf numFmtId="0" fontId="4" fillId="6" borderId="2" xfId="4" applyFont="1" applyFill="1" applyBorder="1" applyAlignment="1">
      <alignment horizontal="left" wrapText="1"/>
    </xf>
    <xf numFmtId="0" fontId="4" fillId="6" borderId="0" xfId="0" applyFont="1" applyFill="1" applyAlignment="1">
      <alignment wrapText="1"/>
    </xf>
    <xf numFmtId="0" fontId="4" fillId="6" borderId="1" xfId="0" applyFont="1" applyFill="1" applyBorder="1" applyAlignment="1">
      <alignment horizontal="left" wrapText="1"/>
    </xf>
    <xf numFmtId="0" fontId="3" fillId="6" borderId="2" xfId="0" applyFont="1" applyFill="1" applyBorder="1" applyAlignment="1">
      <alignment horizontal="left" wrapText="1"/>
    </xf>
    <xf numFmtId="2" fontId="4" fillId="6" borderId="0" xfId="0" applyNumberFormat="1" applyFont="1" applyFill="1" applyAlignment="1">
      <alignment horizontal="left"/>
    </xf>
    <xf numFmtId="2" fontId="12" fillId="6" borderId="1" xfId="0" applyNumberFormat="1" applyFont="1" applyFill="1" applyBorder="1" applyAlignment="1">
      <alignment horizontal="left"/>
    </xf>
    <xf numFmtId="2" fontId="16" fillId="6" borderId="1" xfId="0" applyNumberFormat="1" applyFont="1" applyFill="1" applyBorder="1" applyAlignment="1">
      <alignment horizontal="left"/>
    </xf>
    <xf numFmtId="0" fontId="15" fillId="6" borderId="3" xfId="0" applyFont="1" applyFill="1" applyBorder="1" applyAlignment="1">
      <alignment wrapText="1"/>
    </xf>
    <xf numFmtId="0" fontId="15" fillId="0" borderId="1" xfId="0" applyFont="1" applyBorder="1" applyAlignment="1">
      <alignment horizontal="center"/>
    </xf>
    <xf numFmtId="0" fontId="15" fillId="0" borderId="1" xfId="0" applyFont="1" applyBorder="1" applyAlignment="1">
      <alignment wrapText="1"/>
    </xf>
    <xf numFmtId="2" fontId="15" fillId="0" borderId="1" xfId="0" applyNumberFormat="1" applyFont="1" applyBorder="1" applyAlignment="1">
      <alignment horizontal="left"/>
    </xf>
    <xf numFmtId="0" fontId="15" fillId="0" borderId="2" xfId="0" applyFont="1" applyBorder="1" applyAlignment="1">
      <alignment wrapText="1"/>
    </xf>
    <xf numFmtId="0" fontId="15" fillId="0" borderId="2" xfId="0" applyFont="1" applyBorder="1" applyAlignment="1">
      <alignment horizontal="left" wrapText="1"/>
    </xf>
    <xf numFmtId="2" fontId="15" fillId="0" borderId="13" xfId="0" applyNumberFormat="1" applyFont="1" applyBorder="1" applyAlignment="1">
      <alignment horizontal="left"/>
    </xf>
    <xf numFmtId="0" fontId="15" fillId="0" borderId="5" xfId="0" applyFont="1" applyBorder="1" applyAlignment="1">
      <alignment horizontal="left" wrapText="1"/>
    </xf>
    <xf numFmtId="0" fontId="18" fillId="0" borderId="1" xfId="0" applyFont="1" applyBorder="1" applyAlignment="1">
      <alignment horizontal="center"/>
    </xf>
    <xf numFmtId="0" fontId="18" fillId="0" borderId="1" xfId="0" applyFont="1" applyBorder="1" applyAlignment="1">
      <alignment horizontal="left" wrapText="1"/>
    </xf>
    <xf numFmtId="168" fontId="12" fillId="0" borderId="1" xfId="0" applyNumberFormat="1" applyFont="1" applyBorder="1"/>
    <xf numFmtId="0" fontId="19" fillId="0" borderId="1" xfId="0" applyFont="1" applyBorder="1"/>
    <xf numFmtId="168" fontId="18" fillId="0" borderId="1" xfId="0" applyNumberFormat="1" applyFont="1" applyBorder="1"/>
    <xf numFmtId="168" fontId="12" fillId="0" borderId="1" xfId="0" applyNumberFormat="1" applyFont="1" applyBorder="1" applyAlignment="1">
      <alignment horizontal="right" vertical="center"/>
    </xf>
    <xf numFmtId="2" fontId="12" fillId="0" borderId="1" xfId="0" applyNumberFormat="1" applyFont="1" applyBorder="1" applyAlignment="1">
      <alignment horizontal="center"/>
    </xf>
    <xf numFmtId="0" fontId="12" fillId="0" borderId="2" xfId="0" applyFont="1" applyBorder="1" applyAlignment="1">
      <alignment wrapText="1"/>
    </xf>
    <xf numFmtId="0" fontId="17" fillId="0" borderId="1" xfId="0" applyFont="1" applyBorder="1" applyAlignment="1">
      <alignment horizontal="center"/>
    </xf>
    <xf numFmtId="0" fontId="20" fillId="0" borderId="3" xfId="0" applyFont="1" applyBorder="1" applyAlignment="1">
      <alignment horizontal="right" wrapText="1"/>
    </xf>
    <xf numFmtId="0" fontId="21" fillId="0" borderId="4" xfId="0" applyFont="1" applyBorder="1" applyAlignment="1">
      <alignment horizontal="right" wrapText="1"/>
    </xf>
    <xf numFmtId="0" fontId="22" fillId="0" borderId="0" xfId="0" applyFont="1"/>
    <xf numFmtId="49" fontId="23" fillId="0" borderId="0" xfId="0" applyNumberFormat="1" applyFont="1" applyProtection="1">
      <protection locked="0"/>
    </xf>
    <xf numFmtId="0" fontId="18" fillId="0" borderId="1" xfId="0" applyFont="1" applyBorder="1" applyAlignment="1">
      <alignment shrinkToFit="1"/>
    </xf>
    <xf numFmtId="4" fontId="18" fillId="0" borderId="1" xfId="0" applyNumberFormat="1" applyFont="1" applyBorder="1" applyAlignment="1">
      <alignment horizontal="right" wrapText="1"/>
    </xf>
    <xf numFmtId="0" fontId="20" fillId="0" borderId="11" xfId="0" applyFont="1" applyBorder="1" applyAlignment="1">
      <alignment horizontal="right" wrapText="1"/>
    </xf>
    <xf numFmtId="0" fontId="21" fillId="0" borderId="12" xfId="0" applyFont="1" applyBorder="1" applyAlignment="1">
      <alignment horizontal="right" wrapText="1"/>
    </xf>
    <xf numFmtId="0" fontId="20" fillId="0" borderId="6" xfId="0" applyFont="1" applyBorder="1" applyAlignment="1">
      <alignment horizontal="right" wrapText="1"/>
    </xf>
    <xf numFmtId="0" fontId="20" fillId="0" borderId="4" xfId="0" applyFont="1" applyBorder="1" applyAlignment="1">
      <alignment horizontal="right" wrapText="1"/>
    </xf>
    <xf numFmtId="0" fontId="18" fillId="0" borderId="14" xfId="0" applyFont="1" applyBorder="1" applyAlignment="1">
      <alignment shrinkToFit="1"/>
    </xf>
    <xf numFmtId="0" fontId="18" fillId="0" borderId="14" xfId="0" applyFont="1" applyBorder="1" applyAlignment="1">
      <alignment horizontal="center"/>
    </xf>
    <xf numFmtId="0" fontId="18" fillId="0" borderId="14" xfId="0" applyFont="1" applyBorder="1" applyAlignment="1">
      <alignment horizontal="left" wrapText="1"/>
    </xf>
    <xf numFmtId="4" fontId="18" fillId="0" borderId="14" xfId="0" applyNumberFormat="1" applyFont="1" applyBorder="1" applyAlignment="1">
      <alignment horizontal="right" wrapText="1"/>
    </xf>
    <xf numFmtId="0" fontId="18" fillId="0" borderId="1" xfId="0" applyFont="1" applyBorder="1"/>
    <xf numFmtId="0" fontId="18" fillId="0" borderId="13" xfId="0" applyFont="1" applyBorder="1"/>
    <xf numFmtId="0" fontId="18" fillId="0" borderId="13" xfId="0" applyFont="1" applyBorder="1" applyAlignment="1">
      <alignment horizontal="center"/>
    </xf>
    <xf numFmtId="0" fontId="18" fillId="0" borderId="13" xfId="0" applyFont="1" applyBorder="1" applyAlignment="1">
      <alignment horizontal="left" wrapText="1"/>
    </xf>
    <xf numFmtId="0" fontId="18" fillId="0" borderId="14" xfId="0" applyFont="1" applyBorder="1"/>
    <xf numFmtId="0" fontId="18" fillId="0" borderId="13" xfId="0" applyFont="1" applyBorder="1" applyAlignment="1">
      <alignment shrinkToFit="1"/>
    </xf>
    <xf numFmtId="0" fontId="5" fillId="6" borderId="0" xfId="1" applyFont="1" applyFill="1" applyBorder="1" applyAlignment="1">
      <alignment horizontal="center"/>
    </xf>
    <xf numFmtId="0" fontId="3" fillId="6" borderId="8" xfId="1" applyFont="1" applyFill="1" applyBorder="1" applyAlignment="1"/>
    <xf numFmtId="0" fontId="3" fillId="6" borderId="0" xfId="1" applyFont="1" applyFill="1" applyBorder="1" applyAlignment="1"/>
    <xf numFmtId="0" fontId="4" fillId="0" borderId="4" xfId="0" applyFont="1" applyBorder="1" applyAlignment="1">
      <alignment horizontal="left" wrapText="1"/>
    </xf>
    <xf numFmtId="0" fontId="3" fillId="0" borderId="1" xfId="0" applyFont="1" applyBorder="1" applyAlignment="1">
      <alignment horizontal="center"/>
    </xf>
    <xf numFmtId="0" fontId="5" fillId="4" borderId="2" xfId="1" applyFont="1" applyFill="1" applyBorder="1" applyAlignment="1">
      <alignment horizontal="center"/>
    </xf>
    <xf numFmtId="0" fontId="5" fillId="4" borderId="3" xfId="1" applyFont="1" applyFill="1" applyBorder="1" applyAlignment="1">
      <alignment horizontal="center"/>
    </xf>
    <xf numFmtId="0" fontId="5" fillId="4" borderId="6" xfId="1" applyFont="1" applyFill="1" applyBorder="1" applyAlignment="1">
      <alignment horizontal="center"/>
    </xf>
    <xf numFmtId="0" fontId="5" fillId="4" borderId="7" xfId="1" applyFont="1" applyFill="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6" borderId="2" xfId="0" applyFont="1" applyFill="1" applyBorder="1" applyAlignment="1">
      <alignment horizontal="left" wrapText="1"/>
    </xf>
    <xf numFmtId="0" fontId="3" fillId="6" borderId="3" xfId="0" applyFont="1" applyFill="1" applyBorder="1" applyAlignment="1">
      <alignment horizontal="left" wrapText="1"/>
    </xf>
    <xf numFmtId="0" fontId="3" fillId="6" borderId="4" xfId="0" applyFont="1" applyFill="1" applyBorder="1" applyAlignment="1">
      <alignment horizontal="left" wrapText="1"/>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5" fillId="4" borderId="4" xfId="1" applyFont="1" applyFill="1" applyBorder="1" applyAlignment="1">
      <alignment horizontal="center"/>
    </xf>
    <xf numFmtId="0" fontId="4" fillId="5" borderId="2" xfId="0" applyFont="1" applyFill="1" applyBorder="1" applyAlignment="1">
      <alignment horizontal="left" wrapText="1"/>
    </xf>
    <xf numFmtId="0" fontId="4" fillId="5" borderId="3" xfId="0" applyFont="1" applyFill="1" applyBorder="1" applyAlignment="1">
      <alignment horizontal="left" wrapText="1"/>
    </xf>
    <xf numFmtId="0" fontId="4" fillId="5" borderId="4" xfId="0" applyFont="1" applyFill="1" applyBorder="1" applyAlignment="1">
      <alignment horizontal="left" wrapText="1"/>
    </xf>
    <xf numFmtId="0" fontId="3" fillId="6" borderId="0" xfId="1" applyFont="1" applyFill="1" applyBorder="1" applyAlignment="1">
      <alignment horizontal="left"/>
    </xf>
    <xf numFmtId="0" fontId="3" fillId="6" borderId="2" xfId="1" applyFont="1" applyFill="1" applyBorder="1" applyAlignment="1"/>
    <xf numFmtId="0" fontId="3" fillId="6" borderId="3" xfId="1" applyFont="1" applyFill="1" applyBorder="1" applyAlignment="1"/>
    <xf numFmtId="0" fontId="3" fillId="6" borderId="4" xfId="1" applyFont="1" applyFill="1" applyBorder="1" applyAlignment="1"/>
    <xf numFmtId="0" fontId="4" fillId="7" borderId="2" xfId="1" applyFont="1" applyFill="1" applyBorder="1" applyAlignment="1">
      <alignment horizontal="left" wrapText="1"/>
    </xf>
    <xf numFmtId="0" fontId="4" fillId="7" borderId="3" xfId="1" applyFont="1" applyFill="1" applyBorder="1" applyAlignment="1">
      <alignment horizontal="left" wrapText="1"/>
    </xf>
    <xf numFmtId="0" fontId="4" fillId="7" borderId="4" xfId="1" applyFont="1" applyFill="1" applyBorder="1" applyAlignment="1">
      <alignment horizontal="left" wrapText="1"/>
    </xf>
    <xf numFmtId="0" fontId="3" fillId="6" borderId="2" xfId="1" applyFont="1" applyFill="1" applyBorder="1" applyAlignment="1">
      <alignment horizontal="left" wrapText="1"/>
    </xf>
    <xf numFmtId="0" fontId="3" fillId="6" borderId="3" xfId="1" applyFont="1" applyFill="1" applyBorder="1" applyAlignment="1">
      <alignment horizontal="left" wrapText="1"/>
    </xf>
    <xf numFmtId="0" fontId="3" fillId="6" borderId="2" xfId="1" applyFont="1" applyFill="1" applyBorder="1" applyAlignment="1">
      <alignment horizontal="left"/>
    </xf>
    <xf numFmtId="0" fontId="3" fillId="6" borderId="3" xfId="1" applyFont="1" applyFill="1" applyBorder="1" applyAlignment="1">
      <alignment horizontal="left"/>
    </xf>
    <xf numFmtId="0" fontId="3" fillId="6" borderId="4" xfId="1" applyFont="1" applyFill="1" applyBorder="1" applyAlignment="1">
      <alignment horizontal="left"/>
    </xf>
    <xf numFmtId="0" fontId="4" fillId="7" borderId="2" xfId="1" applyFont="1" applyFill="1" applyBorder="1" applyAlignment="1">
      <alignment horizontal="left"/>
    </xf>
    <xf numFmtId="0" fontId="4" fillId="7" borderId="3" xfId="1" applyFont="1" applyFill="1" applyBorder="1" applyAlignment="1">
      <alignment horizontal="left"/>
    </xf>
    <xf numFmtId="0" fontId="4" fillId="7" borderId="4" xfId="1" applyFont="1" applyFill="1" applyBorder="1" applyAlignment="1">
      <alignment horizontal="left"/>
    </xf>
    <xf numFmtId="0" fontId="14" fillId="6" borderId="2" xfId="0" applyFont="1" applyFill="1" applyBorder="1" applyAlignment="1">
      <alignment horizontal="left"/>
    </xf>
    <xf numFmtId="0" fontId="14" fillId="6" borderId="3" xfId="0" applyFont="1" applyFill="1" applyBorder="1" applyAlignment="1">
      <alignment horizontal="left"/>
    </xf>
    <xf numFmtId="0" fontId="14" fillId="6" borderId="4" xfId="0" applyFont="1" applyFill="1" applyBorder="1" applyAlignment="1">
      <alignment horizontal="left"/>
    </xf>
    <xf numFmtId="0" fontId="3" fillId="5" borderId="2" xfId="0" applyFont="1" applyFill="1" applyBorder="1" applyAlignment="1">
      <alignment horizontal="left" wrapText="1"/>
    </xf>
    <xf numFmtId="0" fontId="3" fillId="5" borderId="3" xfId="0" applyFont="1" applyFill="1" applyBorder="1" applyAlignment="1">
      <alignment horizontal="left" wrapText="1"/>
    </xf>
    <xf numFmtId="0" fontId="3" fillId="5" borderId="4" xfId="0" applyFont="1" applyFill="1" applyBorder="1" applyAlignment="1">
      <alignment horizontal="left" wrapText="1"/>
    </xf>
    <xf numFmtId="0" fontId="4" fillId="5" borderId="1" xfId="0" applyFont="1" applyFill="1" applyBorder="1" applyAlignment="1">
      <alignment horizontal="left" wrapText="1"/>
    </xf>
    <xf numFmtId="0" fontId="3" fillId="0" borderId="1" xfId="0" applyFont="1" applyBorder="1" applyAlignment="1">
      <alignment horizontal="left"/>
    </xf>
    <xf numFmtId="0" fontId="3" fillId="6" borderId="2" xfId="0" applyFont="1" applyFill="1" applyBorder="1" applyAlignment="1">
      <alignment horizontal="left"/>
    </xf>
    <xf numFmtId="0" fontId="3" fillId="6" borderId="3" xfId="0" applyFont="1" applyFill="1" applyBorder="1" applyAlignment="1">
      <alignment horizontal="left"/>
    </xf>
    <xf numFmtId="0" fontId="5" fillId="4" borderId="11" xfId="1" applyFont="1" applyFill="1" applyBorder="1" applyAlignment="1">
      <alignment horizontal="center"/>
    </xf>
    <xf numFmtId="0" fontId="5" fillId="4" borderId="12" xfId="1" applyFont="1" applyFill="1" applyBorder="1" applyAlignment="1">
      <alignment horizontal="center"/>
    </xf>
    <xf numFmtId="0" fontId="5" fillId="4" borderId="0" xfId="1" applyFont="1" applyFill="1" applyBorder="1" applyAlignment="1">
      <alignment horizontal="center"/>
    </xf>
    <xf numFmtId="0" fontId="5" fillId="4" borderId="9" xfId="1" applyFont="1" applyFill="1" applyBorder="1" applyAlignment="1">
      <alignment horizontal="center"/>
    </xf>
    <xf numFmtId="0" fontId="4" fillId="5" borderId="2"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2" xfId="0" applyFont="1" applyBorder="1" applyAlignment="1">
      <alignment horizontal="left" wrapText="1"/>
    </xf>
    <xf numFmtId="0" fontId="20" fillId="0" borderId="3" xfId="0" applyFont="1" applyBorder="1" applyAlignment="1">
      <alignment horizontal="left" wrapText="1"/>
    </xf>
    <xf numFmtId="0" fontId="20" fillId="0" borderId="4" xfId="0" applyFont="1" applyBorder="1" applyAlignment="1">
      <alignment horizontal="left" wrapText="1"/>
    </xf>
    <xf numFmtId="0" fontId="20" fillId="0" borderId="2" xfId="0" applyFont="1" applyBorder="1" applyAlignment="1">
      <alignment shrinkToFit="1"/>
    </xf>
    <xf numFmtId="0" fontId="20" fillId="0" borderId="3" xfId="0" applyFont="1" applyBorder="1" applyAlignment="1">
      <alignment shrinkToFit="1"/>
    </xf>
    <xf numFmtId="0" fontId="20" fillId="0" borderId="4" xfId="0" applyFont="1" applyBorder="1" applyAlignment="1">
      <alignment shrinkToFit="1"/>
    </xf>
    <xf numFmtId="0" fontId="20" fillId="6" borderId="2" xfId="0" applyFont="1" applyFill="1" applyBorder="1" applyAlignment="1">
      <alignment horizontal="left" wrapText="1"/>
    </xf>
    <xf numFmtId="0" fontId="20" fillId="6" borderId="3" xfId="0" applyFont="1" applyFill="1" applyBorder="1" applyAlignment="1">
      <alignment horizontal="left" wrapText="1"/>
    </xf>
    <xf numFmtId="0" fontId="20" fillId="6" borderId="4" xfId="0" applyFont="1" applyFill="1" applyBorder="1" applyAlignment="1">
      <alignment horizontal="left" wrapText="1"/>
    </xf>
    <xf numFmtId="0" fontId="20" fillId="6" borderId="2" xfId="0" applyFont="1" applyFill="1" applyBorder="1" applyAlignment="1">
      <alignment wrapText="1"/>
    </xf>
    <xf numFmtId="0" fontId="20" fillId="6" borderId="3" xfId="0" applyFont="1" applyFill="1" applyBorder="1" applyAlignment="1">
      <alignment wrapText="1"/>
    </xf>
    <xf numFmtId="0" fontId="20" fillId="6" borderId="4" xfId="0" applyFont="1" applyFill="1" applyBorder="1" applyAlignment="1">
      <alignment wrapText="1"/>
    </xf>
    <xf numFmtId="0" fontId="20" fillId="0" borderId="2" xfId="0" applyFont="1" applyBorder="1" applyAlignment="1">
      <alignment wrapText="1"/>
    </xf>
    <xf numFmtId="0" fontId="20" fillId="0" borderId="3" xfId="0" applyFont="1" applyBorder="1" applyAlignment="1">
      <alignment wrapText="1"/>
    </xf>
    <xf numFmtId="0" fontId="20" fillId="0" borderId="4" xfId="0" applyFont="1" applyBorder="1" applyAlignment="1">
      <alignment wrapText="1"/>
    </xf>
    <xf numFmtId="0" fontId="5" fillId="4" borderId="10" xfId="1" applyFont="1" applyFill="1" applyBorder="1" applyAlignment="1">
      <alignment horizontal="center"/>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cellXfs>
  <cellStyles count="10">
    <cellStyle name="Accent5 2" xfId="9"/>
    <cellStyle name="Normal" xfId="0" builtinId="0"/>
    <cellStyle name="Normal 2" xfId="4"/>
    <cellStyle name="Normal 2 2" xfId="6"/>
    <cellStyle name="Normal 3" xfId="2"/>
    <cellStyle name="Normal 4" xfId="7"/>
    <cellStyle name="Normal 5" xfId="5"/>
    <cellStyle name="Virgül 2" xfId="8"/>
    <cellStyle name="Virgül 4" xfId="3"/>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11590</xdr:colOff>
      <xdr:row>46</xdr:row>
      <xdr:rowOff>0</xdr:rowOff>
    </xdr:from>
    <xdr:ext cx="184731" cy="264560"/>
    <xdr:sp macro="" textlink="">
      <xdr:nvSpPr>
        <xdr:cNvPr id="3" name="Metin kutusu 1">
          <a:extLst>
            <a:ext uri="{FF2B5EF4-FFF2-40B4-BE49-F238E27FC236}">
              <a16:creationId xmlns:a16="http://schemas.microsoft.com/office/drawing/2014/main" xmlns="" id="{1895EBA8-52E3-4281-8D93-E31DC5097F3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 name="Metin kutusu 2">
          <a:extLst>
            <a:ext uri="{FF2B5EF4-FFF2-40B4-BE49-F238E27FC236}">
              <a16:creationId xmlns:a16="http://schemas.microsoft.com/office/drawing/2014/main" xmlns="" id="{AA313B8C-E14F-4871-86DB-D116792A532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5" name="Metin kutusu 3">
          <a:extLst>
            <a:ext uri="{FF2B5EF4-FFF2-40B4-BE49-F238E27FC236}">
              <a16:creationId xmlns:a16="http://schemas.microsoft.com/office/drawing/2014/main" xmlns="" id="{98A80BA9-F1CF-4E60-B7EF-D60FCD91C158}"/>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6" name="Metin kutusu 4">
          <a:extLst>
            <a:ext uri="{FF2B5EF4-FFF2-40B4-BE49-F238E27FC236}">
              <a16:creationId xmlns:a16="http://schemas.microsoft.com/office/drawing/2014/main" xmlns="" id="{966AEE41-A5F5-4D76-9173-47463E27C2F6}"/>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 name="Metin kutusu 5">
          <a:extLst>
            <a:ext uri="{FF2B5EF4-FFF2-40B4-BE49-F238E27FC236}">
              <a16:creationId xmlns:a16="http://schemas.microsoft.com/office/drawing/2014/main" xmlns="" id="{C8264DEB-56AB-4036-A590-2705ED1DCFF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 name="Metin kutusu 6">
          <a:extLst>
            <a:ext uri="{FF2B5EF4-FFF2-40B4-BE49-F238E27FC236}">
              <a16:creationId xmlns:a16="http://schemas.microsoft.com/office/drawing/2014/main" xmlns="" id="{9E745EDE-3B02-4154-A405-31F6B84FB74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 name="Metin kutusu 9">
          <a:extLst>
            <a:ext uri="{FF2B5EF4-FFF2-40B4-BE49-F238E27FC236}">
              <a16:creationId xmlns:a16="http://schemas.microsoft.com/office/drawing/2014/main" xmlns="" id="{7A96F7E1-223B-4DE3-8702-62900E4AB6C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 name="Metin kutusu 10">
          <a:extLst>
            <a:ext uri="{FF2B5EF4-FFF2-40B4-BE49-F238E27FC236}">
              <a16:creationId xmlns:a16="http://schemas.microsoft.com/office/drawing/2014/main" xmlns="" id="{FEBE9724-7BBB-4DFA-B711-B95848CF8D2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 name="Metin kutusu 11">
          <a:extLst>
            <a:ext uri="{FF2B5EF4-FFF2-40B4-BE49-F238E27FC236}">
              <a16:creationId xmlns:a16="http://schemas.microsoft.com/office/drawing/2014/main" xmlns="" id="{289D918B-7F6F-4A3D-9C82-BEB2D3D062F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 name="Metin kutusu 12">
          <a:extLst>
            <a:ext uri="{FF2B5EF4-FFF2-40B4-BE49-F238E27FC236}">
              <a16:creationId xmlns:a16="http://schemas.microsoft.com/office/drawing/2014/main" xmlns="" id="{E2088289-66F5-4DDA-BCAD-9236F5E76B1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 name="Metin kutusu 13">
          <a:extLst>
            <a:ext uri="{FF2B5EF4-FFF2-40B4-BE49-F238E27FC236}">
              <a16:creationId xmlns:a16="http://schemas.microsoft.com/office/drawing/2014/main" xmlns="" id="{757304E9-4DE2-4B67-B7E1-5190F09F570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 name="Metin kutusu 14">
          <a:extLst>
            <a:ext uri="{FF2B5EF4-FFF2-40B4-BE49-F238E27FC236}">
              <a16:creationId xmlns:a16="http://schemas.microsoft.com/office/drawing/2014/main" xmlns="" id="{E67A7EB0-80D8-4F6A-83F2-0B194BB7F4B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5" name="Metin kutusu 15">
          <a:extLst>
            <a:ext uri="{FF2B5EF4-FFF2-40B4-BE49-F238E27FC236}">
              <a16:creationId xmlns:a16="http://schemas.microsoft.com/office/drawing/2014/main" xmlns="" id="{BD6287D5-4D6A-4167-B105-FE5CDDDF67C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6" name="Metin kutusu 16">
          <a:extLst>
            <a:ext uri="{FF2B5EF4-FFF2-40B4-BE49-F238E27FC236}">
              <a16:creationId xmlns:a16="http://schemas.microsoft.com/office/drawing/2014/main" xmlns="" id="{6EDE7D89-DFE2-4EAE-A341-C40CAE416AA7}"/>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7" name="Metin kutusu 17">
          <a:extLst>
            <a:ext uri="{FF2B5EF4-FFF2-40B4-BE49-F238E27FC236}">
              <a16:creationId xmlns:a16="http://schemas.microsoft.com/office/drawing/2014/main" xmlns="" id="{F3FFE591-0043-4F38-A00F-F028A1EB911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8" name="Metin kutusu 18">
          <a:extLst>
            <a:ext uri="{FF2B5EF4-FFF2-40B4-BE49-F238E27FC236}">
              <a16:creationId xmlns:a16="http://schemas.microsoft.com/office/drawing/2014/main" xmlns="" id="{864FC8DC-EF28-4B3C-8A6E-82F3D9DC22C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9" name="Metin kutusu 19">
          <a:extLst>
            <a:ext uri="{FF2B5EF4-FFF2-40B4-BE49-F238E27FC236}">
              <a16:creationId xmlns:a16="http://schemas.microsoft.com/office/drawing/2014/main" xmlns="" id="{CFE16FBE-0069-42B3-859B-02D60313B95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0" name="Metin kutusu 20">
          <a:extLst>
            <a:ext uri="{FF2B5EF4-FFF2-40B4-BE49-F238E27FC236}">
              <a16:creationId xmlns:a16="http://schemas.microsoft.com/office/drawing/2014/main" xmlns="" id="{9AB224BD-D328-4169-AE4E-DB685FC7F7C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1" name="Metin kutusu 21">
          <a:extLst>
            <a:ext uri="{FF2B5EF4-FFF2-40B4-BE49-F238E27FC236}">
              <a16:creationId xmlns:a16="http://schemas.microsoft.com/office/drawing/2014/main" xmlns="" id="{1A757F9E-029E-4467-A45E-192A4089990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2" name="Metin kutusu 22">
          <a:extLst>
            <a:ext uri="{FF2B5EF4-FFF2-40B4-BE49-F238E27FC236}">
              <a16:creationId xmlns:a16="http://schemas.microsoft.com/office/drawing/2014/main" xmlns="" id="{C57D35F0-7BB1-4036-B61A-F67166D9715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3" name="Metin kutusu 23">
          <a:extLst>
            <a:ext uri="{FF2B5EF4-FFF2-40B4-BE49-F238E27FC236}">
              <a16:creationId xmlns:a16="http://schemas.microsoft.com/office/drawing/2014/main" xmlns="" id="{41B76101-B8D6-447F-9A2F-07CEA6C0FC8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24" name="Metin kutusu 24">
          <a:extLst>
            <a:ext uri="{FF2B5EF4-FFF2-40B4-BE49-F238E27FC236}">
              <a16:creationId xmlns:a16="http://schemas.microsoft.com/office/drawing/2014/main" xmlns="" id="{A2FDB414-03B6-4F14-8C7B-2ABFA4792C25}"/>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25" name="Metin kutusu 25">
          <a:extLst>
            <a:ext uri="{FF2B5EF4-FFF2-40B4-BE49-F238E27FC236}">
              <a16:creationId xmlns:a16="http://schemas.microsoft.com/office/drawing/2014/main" xmlns="" id="{BEEDBBDB-F984-4237-9073-FB27E5572921}"/>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6" name="Metin kutusu 26">
          <a:extLst>
            <a:ext uri="{FF2B5EF4-FFF2-40B4-BE49-F238E27FC236}">
              <a16:creationId xmlns:a16="http://schemas.microsoft.com/office/drawing/2014/main" xmlns="" id="{C2A6B46E-67AC-410C-A3FE-6CE91F99765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27" name="Metin kutusu 27">
          <a:extLst>
            <a:ext uri="{FF2B5EF4-FFF2-40B4-BE49-F238E27FC236}">
              <a16:creationId xmlns:a16="http://schemas.microsoft.com/office/drawing/2014/main" xmlns="" id="{A4081275-B2E1-4C0B-98B8-84885907B2C3}"/>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28" name="Metin kutusu 28">
          <a:extLst>
            <a:ext uri="{FF2B5EF4-FFF2-40B4-BE49-F238E27FC236}">
              <a16:creationId xmlns:a16="http://schemas.microsoft.com/office/drawing/2014/main" xmlns="" id="{2B26B4AC-267C-4997-877B-C72D35966836}"/>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9" name="Metin kutusu 29">
          <a:extLst>
            <a:ext uri="{FF2B5EF4-FFF2-40B4-BE49-F238E27FC236}">
              <a16:creationId xmlns:a16="http://schemas.microsoft.com/office/drawing/2014/main" xmlns="" id="{E3F69D57-8DE0-4A17-A380-A89280DFE9C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0" name="Metin kutusu 30">
          <a:extLst>
            <a:ext uri="{FF2B5EF4-FFF2-40B4-BE49-F238E27FC236}">
              <a16:creationId xmlns:a16="http://schemas.microsoft.com/office/drawing/2014/main" xmlns="" id="{334C161D-B671-4803-89A0-B009DABDD12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1" name="Metin kutusu 31">
          <a:extLst>
            <a:ext uri="{FF2B5EF4-FFF2-40B4-BE49-F238E27FC236}">
              <a16:creationId xmlns:a16="http://schemas.microsoft.com/office/drawing/2014/main" xmlns="" id="{CDCD9CF9-55F5-4A3F-A8D6-DF510D324FA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2" name="Metin kutusu 32">
          <a:extLst>
            <a:ext uri="{FF2B5EF4-FFF2-40B4-BE49-F238E27FC236}">
              <a16:creationId xmlns:a16="http://schemas.microsoft.com/office/drawing/2014/main" xmlns="" id="{34A21178-076F-4DAC-AB02-7FA11005851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3" name="Metin kutusu 33">
          <a:extLst>
            <a:ext uri="{FF2B5EF4-FFF2-40B4-BE49-F238E27FC236}">
              <a16:creationId xmlns:a16="http://schemas.microsoft.com/office/drawing/2014/main" xmlns="" id="{44D228C9-3F89-42CB-87F9-A81C76B5427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34" name="Metin kutusu 34">
          <a:extLst>
            <a:ext uri="{FF2B5EF4-FFF2-40B4-BE49-F238E27FC236}">
              <a16:creationId xmlns:a16="http://schemas.microsoft.com/office/drawing/2014/main" xmlns="" id="{ED4C2A01-2810-49D5-9034-2A5E5D2A99B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35" name="Metin kutusu 35">
          <a:extLst>
            <a:ext uri="{FF2B5EF4-FFF2-40B4-BE49-F238E27FC236}">
              <a16:creationId xmlns:a16="http://schemas.microsoft.com/office/drawing/2014/main" xmlns="" id="{37BB55C6-5779-420C-938A-0C142FE30F4E}"/>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6" name="Metin kutusu 36">
          <a:extLst>
            <a:ext uri="{FF2B5EF4-FFF2-40B4-BE49-F238E27FC236}">
              <a16:creationId xmlns:a16="http://schemas.microsoft.com/office/drawing/2014/main" xmlns="" id="{12368A04-17BB-44D3-9F6A-2D0C9961891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7" name="Metin kutusu 37">
          <a:extLst>
            <a:ext uri="{FF2B5EF4-FFF2-40B4-BE49-F238E27FC236}">
              <a16:creationId xmlns:a16="http://schemas.microsoft.com/office/drawing/2014/main" xmlns="" id="{FF57322A-7D47-4A24-BD46-4719EB2862F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8" name="Metin kutusu 38">
          <a:extLst>
            <a:ext uri="{FF2B5EF4-FFF2-40B4-BE49-F238E27FC236}">
              <a16:creationId xmlns:a16="http://schemas.microsoft.com/office/drawing/2014/main" xmlns="" id="{85A62744-C39A-4255-85D3-9551F1C0D6F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9" name="Metin kutusu 39">
          <a:extLst>
            <a:ext uri="{FF2B5EF4-FFF2-40B4-BE49-F238E27FC236}">
              <a16:creationId xmlns:a16="http://schemas.microsoft.com/office/drawing/2014/main" xmlns="" id="{F258D42A-BF41-476E-8441-CF8DC5826A5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0" name="Metin kutusu 40">
          <a:extLst>
            <a:ext uri="{FF2B5EF4-FFF2-40B4-BE49-F238E27FC236}">
              <a16:creationId xmlns:a16="http://schemas.microsoft.com/office/drawing/2014/main" xmlns="" id="{38D2D66A-1CF1-4C7B-A231-80DFF7C794A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41" name="Metin kutusu 41">
          <a:extLst>
            <a:ext uri="{FF2B5EF4-FFF2-40B4-BE49-F238E27FC236}">
              <a16:creationId xmlns:a16="http://schemas.microsoft.com/office/drawing/2014/main" xmlns="" id="{771CE383-B4C2-4670-882F-19FA63C0C8FE}"/>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42" name="Metin kutusu 42">
          <a:extLst>
            <a:ext uri="{FF2B5EF4-FFF2-40B4-BE49-F238E27FC236}">
              <a16:creationId xmlns:a16="http://schemas.microsoft.com/office/drawing/2014/main" xmlns="" id="{5F28A5D1-F2AD-455D-A339-434045B6B7E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3" name="Metin kutusu 43">
          <a:extLst>
            <a:ext uri="{FF2B5EF4-FFF2-40B4-BE49-F238E27FC236}">
              <a16:creationId xmlns:a16="http://schemas.microsoft.com/office/drawing/2014/main" xmlns="" id="{D9FE051F-41A0-42EE-BBEB-65A45704EE8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4" name="Metin kutusu 44">
          <a:extLst>
            <a:ext uri="{FF2B5EF4-FFF2-40B4-BE49-F238E27FC236}">
              <a16:creationId xmlns:a16="http://schemas.microsoft.com/office/drawing/2014/main" xmlns="" id="{CB786814-5397-4C28-9923-2321FB9FCAFC}"/>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5" name="Metin kutusu 45">
          <a:extLst>
            <a:ext uri="{FF2B5EF4-FFF2-40B4-BE49-F238E27FC236}">
              <a16:creationId xmlns:a16="http://schemas.microsoft.com/office/drawing/2014/main" xmlns="" id="{7F2D2BDC-990E-499D-B344-2734CB89B8F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6" name="Metin kutusu 46">
          <a:extLst>
            <a:ext uri="{FF2B5EF4-FFF2-40B4-BE49-F238E27FC236}">
              <a16:creationId xmlns:a16="http://schemas.microsoft.com/office/drawing/2014/main" xmlns="" id="{045729F0-E08D-4629-BE70-25ECEC1C310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7" name="Metin kutusu 47">
          <a:extLst>
            <a:ext uri="{FF2B5EF4-FFF2-40B4-BE49-F238E27FC236}">
              <a16:creationId xmlns:a16="http://schemas.microsoft.com/office/drawing/2014/main" xmlns="" id="{E425A901-F862-43A7-B8B6-5E0CEA88537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48" name="Metin kutusu 48">
          <a:extLst>
            <a:ext uri="{FF2B5EF4-FFF2-40B4-BE49-F238E27FC236}">
              <a16:creationId xmlns:a16="http://schemas.microsoft.com/office/drawing/2014/main" xmlns="" id="{CBBB62B7-C6F9-43DA-BA83-9FDC1B3F972F}"/>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49" name="Metin kutusu 49">
          <a:extLst>
            <a:ext uri="{FF2B5EF4-FFF2-40B4-BE49-F238E27FC236}">
              <a16:creationId xmlns:a16="http://schemas.microsoft.com/office/drawing/2014/main" xmlns="" id="{AD390AA2-9EA6-4F00-A03D-78E61489C467}"/>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0" name="Metin kutusu 50">
          <a:extLst>
            <a:ext uri="{FF2B5EF4-FFF2-40B4-BE49-F238E27FC236}">
              <a16:creationId xmlns:a16="http://schemas.microsoft.com/office/drawing/2014/main" xmlns="" id="{0F038D82-A092-4DC8-AA9A-29645CC11D8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1" name="Metin kutusu 51">
          <a:extLst>
            <a:ext uri="{FF2B5EF4-FFF2-40B4-BE49-F238E27FC236}">
              <a16:creationId xmlns:a16="http://schemas.microsoft.com/office/drawing/2014/main" xmlns="" id="{F553F009-C2E2-46ED-8FC9-387C9557745F}"/>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2" name="Metin kutusu 52">
          <a:extLst>
            <a:ext uri="{FF2B5EF4-FFF2-40B4-BE49-F238E27FC236}">
              <a16:creationId xmlns:a16="http://schemas.microsoft.com/office/drawing/2014/main" xmlns="" id="{9396A230-FF17-436C-9754-1015EC455399}"/>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3" name="Metin kutusu 53">
          <a:extLst>
            <a:ext uri="{FF2B5EF4-FFF2-40B4-BE49-F238E27FC236}">
              <a16:creationId xmlns:a16="http://schemas.microsoft.com/office/drawing/2014/main" xmlns="" id="{4D9F9F08-79E9-4C98-A637-76CBD5E14AF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4" name="Metin kutusu 54">
          <a:extLst>
            <a:ext uri="{FF2B5EF4-FFF2-40B4-BE49-F238E27FC236}">
              <a16:creationId xmlns:a16="http://schemas.microsoft.com/office/drawing/2014/main" xmlns="" id="{7FA350F7-FC15-4CB6-A6CD-BA87A6DC748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55" name="Metin kutusu 55">
          <a:extLst>
            <a:ext uri="{FF2B5EF4-FFF2-40B4-BE49-F238E27FC236}">
              <a16:creationId xmlns:a16="http://schemas.microsoft.com/office/drawing/2014/main" xmlns="" id="{7D6CBD41-0D3C-423B-A33E-AD37A7C3F6E2}"/>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56" name="Metin kutusu 56">
          <a:extLst>
            <a:ext uri="{FF2B5EF4-FFF2-40B4-BE49-F238E27FC236}">
              <a16:creationId xmlns:a16="http://schemas.microsoft.com/office/drawing/2014/main" xmlns="" id="{2D7B9B05-B77E-417E-926A-D8F66D843567}"/>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7" name="Metin kutusu 57">
          <a:extLst>
            <a:ext uri="{FF2B5EF4-FFF2-40B4-BE49-F238E27FC236}">
              <a16:creationId xmlns:a16="http://schemas.microsoft.com/office/drawing/2014/main" xmlns="" id="{BD895DB3-4C6E-49F0-A182-0CB53D2282B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8" name="Metin kutusu 58">
          <a:extLst>
            <a:ext uri="{FF2B5EF4-FFF2-40B4-BE49-F238E27FC236}">
              <a16:creationId xmlns:a16="http://schemas.microsoft.com/office/drawing/2014/main" xmlns="" id="{8E3EA475-5337-44AA-ABED-FDEBF0B89B9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9" name="Metin kutusu 59">
          <a:extLst>
            <a:ext uri="{FF2B5EF4-FFF2-40B4-BE49-F238E27FC236}">
              <a16:creationId xmlns:a16="http://schemas.microsoft.com/office/drawing/2014/main" xmlns="" id="{74B38B0A-C789-4466-A0A0-8C10A6B5472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0" name="Metin kutusu 60">
          <a:extLst>
            <a:ext uri="{FF2B5EF4-FFF2-40B4-BE49-F238E27FC236}">
              <a16:creationId xmlns:a16="http://schemas.microsoft.com/office/drawing/2014/main" xmlns="" id="{8336569B-9AE5-4EBB-BDEF-F3880AFAA21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1" name="Metin kutusu 61">
          <a:extLst>
            <a:ext uri="{FF2B5EF4-FFF2-40B4-BE49-F238E27FC236}">
              <a16:creationId xmlns:a16="http://schemas.microsoft.com/office/drawing/2014/main" xmlns="" id="{4B4DBF58-BC96-4A8E-818D-54221A7763A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2" name="Metin kutusu 62">
          <a:extLst>
            <a:ext uri="{FF2B5EF4-FFF2-40B4-BE49-F238E27FC236}">
              <a16:creationId xmlns:a16="http://schemas.microsoft.com/office/drawing/2014/main" xmlns="" id="{7344B702-2BDE-4EC4-8FE0-F644D000AB5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3" name="Metin kutusu 63">
          <a:extLst>
            <a:ext uri="{FF2B5EF4-FFF2-40B4-BE49-F238E27FC236}">
              <a16:creationId xmlns:a16="http://schemas.microsoft.com/office/drawing/2014/main" xmlns="" id="{14C7496B-AD3C-4D72-9617-D676F0E3126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4" name="Metin kutusu 64">
          <a:extLst>
            <a:ext uri="{FF2B5EF4-FFF2-40B4-BE49-F238E27FC236}">
              <a16:creationId xmlns:a16="http://schemas.microsoft.com/office/drawing/2014/main" xmlns="" id="{7E809A68-6BD6-4838-8C07-16BE9692609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65" name="Metin kutusu 65">
          <a:extLst>
            <a:ext uri="{FF2B5EF4-FFF2-40B4-BE49-F238E27FC236}">
              <a16:creationId xmlns:a16="http://schemas.microsoft.com/office/drawing/2014/main" xmlns="" id="{CC516867-CAAF-476D-8D5E-8D8AA0DA336D}"/>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66" name="Metin kutusu 66">
          <a:extLst>
            <a:ext uri="{FF2B5EF4-FFF2-40B4-BE49-F238E27FC236}">
              <a16:creationId xmlns:a16="http://schemas.microsoft.com/office/drawing/2014/main" xmlns="" id="{28A2C9A5-7B89-44DA-8F30-87447758149B}"/>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7" name="Metin kutusu 67">
          <a:extLst>
            <a:ext uri="{FF2B5EF4-FFF2-40B4-BE49-F238E27FC236}">
              <a16:creationId xmlns:a16="http://schemas.microsoft.com/office/drawing/2014/main" xmlns="" id="{8449A174-35DC-4212-912B-1C36D4CF35BF}"/>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8" name="Metin kutusu 68">
          <a:extLst>
            <a:ext uri="{FF2B5EF4-FFF2-40B4-BE49-F238E27FC236}">
              <a16:creationId xmlns:a16="http://schemas.microsoft.com/office/drawing/2014/main" xmlns="" id="{2FB1B0AF-C495-478F-B9CF-4FD99F09FC5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9" name="Metin kutusu 69">
          <a:extLst>
            <a:ext uri="{FF2B5EF4-FFF2-40B4-BE49-F238E27FC236}">
              <a16:creationId xmlns:a16="http://schemas.microsoft.com/office/drawing/2014/main" xmlns="" id="{6513C87A-A21F-48C4-8C79-7A483CF78B2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0" name="Metin kutusu 70">
          <a:extLst>
            <a:ext uri="{FF2B5EF4-FFF2-40B4-BE49-F238E27FC236}">
              <a16:creationId xmlns:a16="http://schemas.microsoft.com/office/drawing/2014/main" xmlns="" id="{5D1A21D4-8EE4-4E33-973E-CE9EFD1CB57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1" name="Metin kutusu 71">
          <a:extLst>
            <a:ext uri="{FF2B5EF4-FFF2-40B4-BE49-F238E27FC236}">
              <a16:creationId xmlns:a16="http://schemas.microsoft.com/office/drawing/2014/main" xmlns="" id="{9A3F1364-8656-4875-B12B-050FCBA3FFB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2" name="Metin kutusu 72">
          <a:extLst>
            <a:ext uri="{FF2B5EF4-FFF2-40B4-BE49-F238E27FC236}">
              <a16:creationId xmlns:a16="http://schemas.microsoft.com/office/drawing/2014/main" xmlns="" id="{F0C13215-1A6A-4E96-814F-DBB3FCAAEEC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3" name="Metin kutusu 73">
          <a:extLst>
            <a:ext uri="{FF2B5EF4-FFF2-40B4-BE49-F238E27FC236}">
              <a16:creationId xmlns:a16="http://schemas.microsoft.com/office/drawing/2014/main" xmlns="" id="{0AF181A1-3C49-4D87-BF32-353D92B2F3C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4" name="Metin kutusu 74">
          <a:extLst>
            <a:ext uri="{FF2B5EF4-FFF2-40B4-BE49-F238E27FC236}">
              <a16:creationId xmlns:a16="http://schemas.microsoft.com/office/drawing/2014/main" xmlns="" id="{40FDE97D-7F0F-4DA8-8B58-2B2C5042301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5" name="Metin kutusu 75">
          <a:extLst>
            <a:ext uri="{FF2B5EF4-FFF2-40B4-BE49-F238E27FC236}">
              <a16:creationId xmlns:a16="http://schemas.microsoft.com/office/drawing/2014/main" xmlns="" id="{13E888D7-7958-408B-B9F4-454A120C3B8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6" name="Metin kutusu 76">
          <a:extLst>
            <a:ext uri="{FF2B5EF4-FFF2-40B4-BE49-F238E27FC236}">
              <a16:creationId xmlns:a16="http://schemas.microsoft.com/office/drawing/2014/main" xmlns="" id="{7BC06086-41B1-4EAB-A675-0F76F226737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7" name="Metin kutusu 77">
          <a:extLst>
            <a:ext uri="{FF2B5EF4-FFF2-40B4-BE49-F238E27FC236}">
              <a16:creationId xmlns:a16="http://schemas.microsoft.com/office/drawing/2014/main" xmlns="" id="{84989792-3990-4C7E-8B03-C3ECBCC9E05C}"/>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78" name="Metin kutusu 78">
          <a:extLst>
            <a:ext uri="{FF2B5EF4-FFF2-40B4-BE49-F238E27FC236}">
              <a16:creationId xmlns:a16="http://schemas.microsoft.com/office/drawing/2014/main" xmlns="" id="{70D2CD2C-B770-4047-8AA3-FA928AE861B2}"/>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79" name="Metin kutusu 79">
          <a:extLst>
            <a:ext uri="{FF2B5EF4-FFF2-40B4-BE49-F238E27FC236}">
              <a16:creationId xmlns:a16="http://schemas.microsoft.com/office/drawing/2014/main" xmlns="" id="{782DB61A-C8CF-41FD-8A46-F044C0FEB61A}"/>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0" name="Metin kutusu 80">
          <a:extLst>
            <a:ext uri="{FF2B5EF4-FFF2-40B4-BE49-F238E27FC236}">
              <a16:creationId xmlns:a16="http://schemas.microsoft.com/office/drawing/2014/main" xmlns="" id="{6AAD46A6-EABC-4133-8D7F-073BED32093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1" name="Metin kutusu 81">
          <a:extLst>
            <a:ext uri="{FF2B5EF4-FFF2-40B4-BE49-F238E27FC236}">
              <a16:creationId xmlns:a16="http://schemas.microsoft.com/office/drawing/2014/main" xmlns="" id="{4ECAF1D4-72B5-482D-9B42-5EE1B93E33C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2" name="Metin kutusu 82">
          <a:extLst>
            <a:ext uri="{FF2B5EF4-FFF2-40B4-BE49-F238E27FC236}">
              <a16:creationId xmlns:a16="http://schemas.microsoft.com/office/drawing/2014/main" xmlns="" id="{8BA7F1D2-ED3C-4971-8161-DCAFB6215C0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3" name="Metin kutusu 83">
          <a:extLst>
            <a:ext uri="{FF2B5EF4-FFF2-40B4-BE49-F238E27FC236}">
              <a16:creationId xmlns:a16="http://schemas.microsoft.com/office/drawing/2014/main" xmlns="" id="{1C068CD4-9805-4E2A-A16E-321F353EC1B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4" name="Metin kutusu 84">
          <a:extLst>
            <a:ext uri="{FF2B5EF4-FFF2-40B4-BE49-F238E27FC236}">
              <a16:creationId xmlns:a16="http://schemas.microsoft.com/office/drawing/2014/main" xmlns="" id="{A9C4D73D-A580-4E9C-98AE-7C7046C0831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5" name="Metin kutusu 85">
          <a:extLst>
            <a:ext uri="{FF2B5EF4-FFF2-40B4-BE49-F238E27FC236}">
              <a16:creationId xmlns:a16="http://schemas.microsoft.com/office/drawing/2014/main" xmlns="" id="{08CEEB4A-2F5B-45C1-82E5-181AAD140A6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6" name="Metin kutusu 86">
          <a:extLst>
            <a:ext uri="{FF2B5EF4-FFF2-40B4-BE49-F238E27FC236}">
              <a16:creationId xmlns:a16="http://schemas.microsoft.com/office/drawing/2014/main" xmlns="" id="{EF784185-6A53-4B2B-B911-FA3617B63B1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7" name="Metin kutusu 87">
          <a:extLst>
            <a:ext uri="{FF2B5EF4-FFF2-40B4-BE49-F238E27FC236}">
              <a16:creationId xmlns:a16="http://schemas.microsoft.com/office/drawing/2014/main" xmlns="" id="{B521E870-933D-4E76-8627-B1C25363271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8" name="Metin kutusu 88">
          <a:extLst>
            <a:ext uri="{FF2B5EF4-FFF2-40B4-BE49-F238E27FC236}">
              <a16:creationId xmlns:a16="http://schemas.microsoft.com/office/drawing/2014/main" xmlns="" id="{1EA4B513-15B0-45C2-9D34-1974F48D59C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9" name="Metin kutusu 89">
          <a:extLst>
            <a:ext uri="{FF2B5EF4-FFF2-40B4-BE49-F238E27FC236}">
              <a16:creationId xmlns:a16="http://schemas.microsoft.com/office/drawing/2014/main" xmlns="" id="{CB4F0673-AF58-4372-AF59-2175E85F6DB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0" name="Metin kutusu 90">
          <a:extLst>
            <a:ext uri="{FF2B5EF4-FFF2-40B4-BE49-F238E27FC236}">
              <a16:creationId xmlns:a16="http://schemas.microsoft.com/office/drawing/2014/main" xmlns="" id="{42DB6EDB-94BA-4F8C-A115-A9F88C30548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91" name="Metin kutusu 91">
          <a:extLst>
            <a:ext uri="{FF2B5EF4-FFF2-40B4-BE49-F238E27FC236}">
              <a16:creationId xmlns:a16="http://schemas.microsoft.com/office/drawing/2014/main" xmlns="" id="{BB90C90B-7BFA-4651-A8BD-74D09D085FA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92" name="Metin kutusu 92">
          <a:extLst>
            <a:ext uri="{FF2B5EF4-FFF2-40B4-BE49-F238E27FC236}">
              <a16:creationId xmlns:a16="http://schemas.microsoft.com/office/drawing/2014/main" xmlns="" id="{5DF93168-563A-4A55-8E9B-C268FE8924D9}"/>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3" name="Metin kutusu 93">
          <a:extLst>
            <a:ext uri="{FF2B5EF4-FFF2-40B4-BE49-F238E27FC236}">
              <a16:creationId xmlns:a16="http://schemas.microsoft.com/office/drawing/2014/main" xmlns="" id="{D9C8FA12-3EEE-4A36-80F6-5BCE62B4BBEF}"/>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4" name="Metin kutusu 94">
          <a:extLst>
            <a:ext uri="{FF2B5EF4-FFF2-40B4-BE49-F238E27FC236}">
              <a16:creationId xmlns:a16="http://schemas.microsoft.com/office/drawing/2014/main" xmlns="" id="{28EC25FA-1858-463A-90E8-E10FE84EFA7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5" name="Metin kutusu 95">
          <a:extLst>
            <a:ext uri="{FF2B5EF4-FFF2-40B4-BE49-F238E27FC236}">
              <a16:creationId xmlns:a16="http://schemas.microsoft.com/office/drawing/2014/main" xmlns="" id="{D8901613-424C-4A7A-9B4D-4E79149E0BB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6" name="Metin kutusu 96">
          <a:extLst>
            <a:ext uri="{FF2B5EF4-FFF2-40B4-BE49-F238E27FC236}">
              <a16:creationId xmlns:a16="http://schemas.microsoft.com/office/drawing/2014/main" xmlns="" id="{8D58C08D-1352-434A-9028-B921AB17263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7" name="Metin kutusu 97">
          <a:extLst>
            <a:ext uri="{FF2B5EF4-FFF2-40B4-BE49-F238E27FC236}">
              <a16:creationId xmlns:a16="http://schemas.microsoft.com/office/drawing/2014/main" xmlns="" id="{54EBF889-98C0-4F90-A39F-46FD868FBBD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8" name="Metin kutusu 98">
          <a:extLst>
            <a:ext uri="{FF2B5EF4-FFF2-40B4-BE49-F238E27FC236}">
              <a16:creationId xmlns:a16="http://schemas.microsoft.com/office/drawing/2014/main" xmlns="" id="{62B96B41-0A87-4EAB-AA50-9843DADF460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9" name="Metin kutusu 99">
          <a:extLst>
            <a:ext uri="{FF2B5EF4-FFF2-40B4-BE49-F238E27FC236}">
              <a16:creationId xmlns:a16="http://schemas.microsoft.com/office/drawing/2014/main" xmlns="" id="{2F5A5EEE-A88B-4A39-81F7-404C1F7CAB5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0" name="Metin kutusu 100">
          <a:extLst>
            <a:ext uri="{FF2B5EF4-FFF2-40B4-BE49-F238E27FC236}">
              <a16:creationId xmlns:a16="http://schemas.microsoft.com/office/drawing/2014/main" xmlns="" id="{DE37DFE9-6781-4CFD-BC6D-1C218A91BE6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1" name="Metin kutusu 101">
          <a:extLst>
            <a:ext uri="{FF2B5EF4-FFF2-40B4-BE49-F238E27FC236}">
              <a16:creationId xmlns:a16="http://schemas.microsoft.com/office/drawing/2014/main" xmlns="" id="{B4D1C907-9463-4EB6-BAD2-186EC0EF87A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2" name="Metin kutusu 102">
          <a:extLst>
            <a:ext uri="{FF2B5EF4-FFF2-40B4-BE49-F238E27FC236}">
              <a16:creationId xmlns:a16="http://schemas.microsoft.com/office/drawing/2014/main" xmlns="" id="{66252436-0FBD-4124-B750-40B332EDB81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3" name="Metin kutusu 103">
          <a:extLst>
            <a:ext uri="{FF2B5EF4-FFF2-40B4-BE49-F238E27FC236}">
              <a16:creationId xmlns:a16="http://schemas.microsoft.com/office/drawing/2014/main" xmlns="" id="{DDC6B07E-475B-4035-9B57-66BA94BC8E7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04" name="Metin kutusu 104">
          <a:extLst>
            <a:ext uri="{FF2B5EF4-FFF2-40B4-BE49-F238E27FC236}">
              <a16:creationId xmlns:a16="http://schemas.microsoft.com/office/drawing/2014/main" xmlns="" id="{160AB3D8-6928-455A-A93F-4CD41CCECBA4}"/>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05" name="Metin kutusu 105">
          <a:extLst>
            <a:ext uri="{FF2B5EF4-FFF2-40B4-BE49-F238E27FC236}">
              <a16:creationId xmlns:a16="http://schemas.microsoft.com/office/drawing/2014/main" xmlns="" id="{8E03EEC1-8FBF-4832-B23B-EA2617E65728}"/>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6" name="Metin kutusu 106">
          <a:extLst>
            <a:ext uri="{FF2B5EF4-FFF2-40B4-BE49-F238E27FC236}">
              <a16:creationId xmlns:a16="http://schemas.microsoft.com/office/drawing/2014/main" xmlns="" id="{88533D5A-83AE-4A0B-9E88-805BF82CBAE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7" name="Metin kutusu 107">
          <a:extLst>
            <a:ext uri="{FF2B5EF4-FFF2-40B4-BE49-F238E27FC236}">
              <a16:creationId xmlns:a16="http://schemas.microsoft.com/office/drawing/2014/main" xmlns="" id="{12F0086F-1DDF-482A-A940-1F72697054D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8" name="Metin kutusu 108">
          <a:extLst>
            <a:ext uri="{FF2B5EF4-FFF2-40B4-BE49-F238E27FC236}">
              <a16:creationId xmlns:a16="http://schemas.microsoft.com/office/drawing/2014/main" xmlns="" id="{91382E2F-19D2-4E49-8830-F075E68F7AB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9" name="Metin kutusu 109">
          <a:extLst>
            <a:ext uri="{FF2B5EF4-FFF2-40B4-BE49-F238E27FC236}">
              <a16:creationId xmlns:a16="http://schemas.microsoft.com/office/drawing/2014/main" xmlns="" id="{D42055AD-82C0-4567-80D6-3991DF5EA5F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0" name="Metin kutusu 110">
          <a:extLst>
            <a:ext uri="{FF2B5EF4-FFF2-40B4-BE49-F238E27FC236}">
              <a16:creationId xmlns:a16="http://schemas.microsoft.com/office/drawing/2014/main" xmlns="" id="{6552FD7A-F215-45E6-ADA7-B06B7B4699A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1" name="Metin kutusu 111">
          <a:extLst>
            <a:ext uri="{FF2B5EF4-FFF2-40B4-BE49-F238E27FC236}">
              <a16:creationId xmlns:a16="http://schemas.microsoft.com/office/drawing/2014/main" xmlns="" id="{5A30C9BE-F0ED-41EF-9C6E-435E0A955A6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2" name="Metin kutusu 112">
          <a:extLst>
            <a:ext uri="{FF2B5EF4-FFF2-40B4-BE49-F238E27FC236}">
              <a16:creationId xmlns:a16="http://schemas.microsoft.com/office/drawing/2014/main" xmlns="" id="{A8FE9504-790D-4E98-8F38-38C91F51608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3" name="Metin kutusu 113">
          <a:extLst>
            <a:ext uri="{FF2B5EF4-FFF2-40B4-BE49-F238E27FC236}">
              <a16:creationId xmlns:a16="http://schemas.microsoft.com/office/drawing/2014/main" xmlns="" id="{107BAA25-784D-4769-99C8-EF96DE8E243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4" name="Metin kutusu 114">
          <a:extLst>
            <a:ext uri="{FF2B5EF4-FFF2-40B4-BE49-F238E27FC236}">
              <a16:creationId xmlns:a16="http://schemas.microsoft.com/office/drawing/2014/main" xmlns="" id="{56659FEF-8B11-4F95-BB05-314A0A6CD27C}"/>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5" name="Metin kutusu 118">
          <a:extLst>
            <a:ext uri="{FF2B5EF4-FFF2-40B4-BE49-F238E27FC236}">
              <a16:creationId xmlns:a16="http://schemas.microsoft.com/office/drawing/2014/main" xmlns="" id="{D8D399DC-0152-4CB0-B1B9-47675A0EF439}"/>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6" name="Metin kutusu 119">
          <a:extLst>
            <a:ext uri="{FF2B5EF4-FFF2-40B4-BE49-F238E27FC236}">
              <a16:creationId xmlns:a16="http://schemas.microsoft.com/office/drawing/2014/main" xmlns="" id="{839D8CA6-426A-4645-B94C-DADE1C869BB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7" name="Metin kutusu 120">
          <a:extLst>
            <a:ext uri="{FF2B5EF4-FFF2-40B4-BE49-F238E27FC236}">
              <a16:creationId xmlns:a16="http://schemas.microsoft.com/office/drawing/2014/main" xmlns="" id="{CB682125-4493-4D8A-BFC0-1FCE571D1BB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18" name="Metin kutusu 121">
          <a:extLst>
            <a:ext uri="{FF2B5EF4-FFF2-40B4-BE49-F238E27FC236}">
              <a16:creationId xmlns:a16="http://schemas.microsoft.com/office/drawing/2014/main" xmlns="" id="{EE330F74-A83A-4699-9BEC-BB403EF6CA9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19" name="Metin kutusu 122">
          <a:extLst>
            <a:ext uri="{FF2B5EF4-FFF2-40B4-BE49-F238E27FC236}">
              <a16:creationId xmlns:a16="http://schemas.microsoft.com/office/drawing/2014/main" xmlns="" id="{C7200594-6356-4FEE-BCA0-EFA6616C5A06}"/>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0" name="Metin kutusu 123">
          <a:extLst>
            <a:ext uri="{FF2B5EF4-FFF2-40B4-BE49-F238E27FC236}">
              <a16:creationId xmlns:a16="http://schemas.microsoft.com/office/drawing/2014/main" xmlns="" id="{3D5E19F6-F380-4D2C-A3C4-D31B64C50DC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1" name="Metin kutusu 124">
          <a:extLst>
            <a:ext uri="{FF2B5EF4-FFF2-40B4-BE49-F238E27FC236}">
              <a16:creationId xmlns:a16="http://schemas.microsoft.com/office/drawing/2014/main" xmlns="" id="{A315569A-8E9E-4D3B-B058-520410C7649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2" name="Metin kutusu 125">
          <a:extLst>
            <a:ext uri="{FF2B5EF4-FFF2-40B4-BE49-F238E27FC236}">
              <a16:creationId xmlns:a16="http://schemas.microsoft.com/office/drawing/2014/main" xmlns="" id="{F816C8CA-F4F8-4615-BA7B-AE2A239F35A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3" name="Metin kutusu 126">
          <a:extLst>
            <a:ext uri="{FF2B5EF4-FFF2-40B4-BE49-F238E27FC236}">
              <a16:creationId xmlns:a16="http://schemas.microsoft.com/office/drawing/2014/main" xmlns="" id="{F55604C4-DA3A-4475-AD56-052AC136E5F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4" name="Metin kutusu 127">
          <a:extLst>
            <a:ext uri="{FF2B5EF4-FFF2-40B4-BE49-F238E27FC236}">
              <a16:creationId xmlns:a16="http://schemas.microsoft.com/office/drawing/2014/main" xmlns="" id="{C6B75647-B703-4E27-8603-D6471863565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5" name="Metin kutusu 128">
          <a:extLst>
            <a:ext uri="{FF2B5EF4-FFF2-40B4-BE49-F238E27FC236}">
              <a16:creationId xmlns:a16="http://schemas.microsoft.com/office/drawing/2014/main" xmlns="" id="{FD591D0E-A422-429A-A3EA-28336E1E8DE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6" name="Metin kutusu 129">
          <a:extLst>
            <a:ext uri="{FF2B5EF4-FFF2-40B4-BE49-F238E27FC236}">
              <a16:creationId xmlns:a16="http://schemas.microsoft.com/office/drawing/2014/main" xmlns="" id="{325AC3D6-00D2-4162-B814-D0D75A1D14F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27" name="Metin kutusu 130">
          <a:extLst>
            <a:ext uri="{FF2B5EF4-FFF2-40B4-BE49-F238E27FC236}">
              <a16:creationId xmlns:a16="http://schemas.microsoft.com/office/drawing/2014/main" xmlns="" id="{508ABE1D-28C0-4B68-AD32-113DBB7254C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28" name="Metin kutusu 131">
          <a:extLst>
            <a:ext uri="{FF2B5EF4-FFF2-40B4-BE49-F238E27FC236}">
              <a16:creationId xmlns:a16="http://schemas.microsoft.com/office/drawing/2014/main" xmlns="" id="{90EAB05D-DC13-496C-9EEB-EF06ECB9E1D2}"/>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9" name="Metin kutusu 132">
          <a:extLst>
            <a:ext uri="{FF2B5EF4-FFF2-40B4-BE49-F238E27FC236}">
              <a16:creationId xmlns:a16="http://schemas.microsoft.com/office/drawing/2014/main" xmlns="" id="{405CACAB-615C-453D-BB05-7136FA62E52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30" name="Metin kutusu 133">
          <a:extLst>
            <a:ext uri="{FF2B5EF4-FFF2-40B4-BE49-F238E27FC236}">
              <a16:creationId xmlns:a16="http://schemas.microsoft.com/office/drawing/2014/main" xmlns="" id="{CC231CAB-286E-4EB1-969E-B85F0795EE53}"/>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31" name="Metin kutusu 134">
          <a:extLst>
            <a:ext uri="{FF2B5EF4-FFF2-40B4-BE49-F238E27FC236}">
              <a16:creationId xmlns:a16="http://schemas.microsoft.com/office/drawing/2014/main" xmlns="" id="{78C00A6E-F7F1-4C44-B590-6E2E60BDF46E}"/>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2" name="Metin kutusu 135">
          <a:extLst>
            <a:ext uri="{FF2B5EF4-FFF2-40B4-BE49-F238E27FC236}">
              <a16:creationId xmlns:a16="http://schemas.microsoft.com/office/drawing/2014/main" xmlns="" id="{E9886125-8E5C-41AD-9458-3FA5D89A4F2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3" name="Metin kutusu 354">
          <a:extLst>
            <a:ext uri="{FF2B5EF4-FFF2-40B4-BE49-F238E27FC236}">
              <a16:creationId xmlns:a16="http://schemas.microsoft.com/office/drawing/2014/main" xmlns="" id="{D035A55E-3313-4676-BE19-FB31130D91CC}"/>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4" name="Metin kutusu 355">
          <a:extLst>
            <a:ext uri="{FF2B5EF4-FFF2-40B4-BE49-F238E27FC236}">
              <a16:creationId xmlns:a16="http://schemas.microsoft.com/office/drawing/2014/main" xmlns="" id="{F07DEED7-1C88-4F1C-A357-18D8D91049F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35" name="Metin kutusu 356">
          <a:extLst>
            <a:ext uri="{FF2B5EF4-FFF2-40B4-BE49-F238E27FC236}">
              <a16:creationId xmlns:a16="http://schemas.microsoft.com/office/drawing/2014/main" xmlns="" id="{D8D4674E-0BF2-4944-9FB0-F3DD423DD24B}"/>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36" name="Metin kutusu 357">
          <a:extLst>
            <a:ext uri="{FF2B5EF4-FFF2-40B4-BE49-F238E27FC236}">
              <a16:creationId xmlns:a16="http://schemas.microsoft.com/office/drawing/2014/main" xmlns="" id="{037B17CD-7C1A-430E-8FA1-7F049409322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7" name="Metin kutusu 358">
          <a:extLst>
            <a:ext uri="{FF2B5EF4-FFF2-40B4-BE49-F238E27FC236}">
              <a16:creationId xmlns:a16="http://schemas.microsoft.com/office/drawing/2014/main" xmlns="" id="{232162DE-7545-4AA8-8764-0B6DFD84037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8" name="Metin kutusu 359">
          <a:extLst>
            <a:ext uri="{FF2B5EF4-FFF2-40B4-BE49-F238E27FC236}">
              <a16:creationId xmlns:a16="http://schemas.microsoft.com/office/drawing/2014/main" xmlns="" id="{5CCBA3C7-149E-4875-91FC-B89542A6B38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9" name="Metin kutusu 360">
          <a:extLst>
            <a:ext uri="{FF2B5EF4-FFF2-40B4-BE49-F238E27FC236}">
              <a16:creationId xmlns:a16="http://schemas.microsoft.com/office/drawing/2014/main" xmlns="" id="{70477333-68CE-4672-BE8C-0184773BAB4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0" name="Metin kutusu 361">
          <a:extLst>
            <a:ext uri="{FF2B5EF4-FFF2-40B4-BE49-F238E27FC236}">
              <a16:creationId xmlns:a16="http://schemas.microsoft.com/office/drawing/2014/main" xmlns="" id="{3973306F-9343-4D5A-AC2D-F7B4C56A9CE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1" name="Metin kutusu 362">
          <a:extLst>
            <a:ext uri="{FF2B5EF4-FFF2-40B4-BE49-F238E27FC236}">
              <a16:creationId xmlns:a16="http://schemas.microsoft.com/office/drawing/2014/main" xmlns="" id="{46BED07E-EFB0-42D4-9F8D-337EA86329D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2" name="Metin kutusu 363">
          <a:extLst>
            <a:ext uri="{FF2B5EF4-FFF2-40B4-BE49-F238E27FC236}">
              <a16:creationId xmlns:a16="http://schemas.microsoft.com/office/drawing/2014/main" xmlns="" id="{B858BD76-8B06-46E4-BB64-191327FAF17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3" name="Metin kutusu 364">
          <a:extLst>
            <a:ext uri="{FF2B5EF4-FFF2-40B4-BE49-F238E27FC236}">
              <a16:creationId xmlns:a16="http://schemas.microsoft.com/office/drawing/2014/main" xmlns="" id="{9B958B9A-89E7-452B-A546-6899CEA3EBE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4" name="Metin kutusu 365">
          <a:extLst>
            <a:ext uri="{FF2B5EF4-FFF2-40B4-BE49-F238E27FC236}">
              <a16:creationId xmlns:a16="http://schemas.microsoft.com/office/drawing/2014/main" xmlns="" id="{007029C3-537D-4CCF-B6B4-A4725F480DF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5" name="Metin kutusu 366">
          <a:extLst>
            <a:ext uri="{FF2B5EF4-FFF2-40B4-BE49-F238E27FC236}">
              <a16:creationId xmlns:a16="http://schemas.microsoft.com/office/drawing/2014/main" xmlns="" id="{B45448F0-303C-4008-9B06-80578378DCC9}"/>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6" name="Metin kutusu 367">
          <a:extLst>
            <a:ext uri="{FF2B5EF4-FFF2-40B4-BE49-F238E27FC236}">
              <a16:creationId xmlns:a16="http://schemas.microsoft.com/office/drawing/2014/main" xmlns="" id="{EF4E5B83-8068-49D0-9965-9155DEEBEC0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7" name="Metin kutusu 368">
          <a:extLst>
            <a:ext uri="{FF2B5EF4-FFF2-40B4-BE49-F238E27FC236}">
              <a16:creationId xmlns:a16="http://schemas.microsoft.com/office/drawing/2014/main" xmlns="" id="{7541A313-F5AD-42EA-BF36-94D6D5AF294F}"/>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8" name="Metin kutusu 369">
          <a:extLst>
            <a:ext uri="{FF2B5EF4-FFF2-40B4-BE49-F238E27FC236}">
              <a16:creationId xmlns:a16="http://schemas.microsoft.com/office/drawing/2014/main" xmlns="" id="{1E75FB8D-0DEC-4709-9108-095007BC2BE9}"/>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9" name="Metin kutusu 370">
          <a:extLst>
            <a:ext uri="{FF2B5EF4-FFF2-40B4-BE49-F238E27FC236}">
              <a16:creationId xmlns:a16="http://schemas.microsoft.com/office/drawing/2014/main" xmlns="" id="{1225AA9F-12BD-4922-B178-724F0F20DFA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50" name="Metin kutusu 371">
          <a:extLst>
            <a:ext uri="{FF2B5EF4-FFF2-40B4-BE49-F238E27FC236}">
              <a16:creationId xmlns:a16="http://schemas.microsoft.com/office/drawing/2014/main" xmlns="" id="{3223CD36-71F1-4D93-83B4-DAD857C4C4C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51" name="Metin kutusu 372">
          <a:extLst>
            <a:ext uri="{FF2B5EF4-FFF2-40B4-BE49-F238E27FC236}">
              <a16:creationId xmlns:a16="http://schemas.microsoft.com/office/drawing/2014/main" xmlns="" id="{76E9B1BA-FA1E-4512-8016-C24F8082312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2" name="Metin kutusu 1">
          <a:extLst>
            <a:ext uri="{FF2B5EF4-FFF2-40B4-BE49-F238E27FC236}">
              <a16:creationId xmlns:a16="http://schemas.microsoft.com/office/drawing/2014/main" xmlns="" id="{9D157F06-6966-48A6-9943-3A3109CE029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3" name="Metin kutusu 2">
          <a:extLst>
            <a:ext uri="{FF2B5EF4-FFF2-40B4-BE49-F238E27FC236}">
              <a16:creationId xmlns:a16="http://schemas.microsoft.com/office/drawing/2014/main" xmlns="" id="{5B9902C6-D555-40E9-B9B8-537CFFE4FA4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54" name="Metin kutusu 3">
          <a:extLst>
            <a:ext uri="{FF2B5EF4-FFF2-40B4-BE49-F238E27FC236}">
              <a16:creationId xmlns:a16="http://schemas.microsoft.com/office/drawing/2014/main" xmlns="" id="{716C634D-B0E9-4CE6-81F9-745757D2DC05}"/>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55" name="Metin kutusu 4">
          <a:extLst>
            <a:ext uri="{FF2B5EF4-FFF2-40B4-BE49-F238E27FC236}">
              <a16:creationId xmlns:a16="http://schemas.microsoft.com/office/drawing/2014/main" xmlns="" id="{EF7D870B-B5EC-47EF-81A8-48EC3AD65E7F}"/>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6" name="Metin kutusu 5">
          <a:extLst>
            <a:ext uri="{FF2B5EF4-FFF2-40B4-BE49-F238E27FC236}">
              <a16:creationId xmlns:a16="http://schemas.microsoft.com/office/drawing/2014/main" xmlns="" id="{CE598976-120E-4D00-941F-C0F7483C265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7" name="Metin kutusu 6">
          <a:extLst>
            <a:ext uri="{FF2B5EF4-FFF2-40B4-BE49-F238E27FC236}">
              <a16:creationId xmlns:a16="http://schemas.microsoft.com/office/drawing/2014/main" xmlns="" id="{B71D7D90-CD46-4FCA-9E0D-33666DA43DF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8" name="Metin kutusu 9">
          <a:extLst>
            <a:ext uri="{FF2B5EF4-FFF2-40B4-BE49-F238E27FC236}">
              <a16:creationId xmlns:a16="http://schemas.microsoft.com/office/drawing/2014/main" xmlns="" id="{9DD8B1A8-0228-432B-B3C6-A25809428D7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9" name="Metin kutusu 10">
          <a:extLst>
            <a:ext uri="{FF2B5EF4-FFF2-40B4-BE49-F238E27FC236}">
              <a16:creationId xmlns:a16="http://schemas.microsoft.com/office/drawing/2014/main" xmlns="" id="{1D535BB3-06A1-4106-9AB4-B331A291281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0" name="Metin kutusu 11">
          <a:extLst>
            <a:ext uri="{FF2B5EF4-FFF2-40B4-BE49-F238E27FC236}">
              <a16:creationId xmlns:a16="http://schemas.microsoft.com/office/drawing/2014/main" xmlns="" id="{387B77E6-2FCF-47BF-A351-BEBE366A0A6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1" name="Metin kutusu 12">
          <a:extLst>
            <a:ext uri="{FF2B5EF4-FFF2-40B4-BE49-F238E27FC236}">
              <a16:creationId xmlns:a16="http://schemas.microsoft.com/office/drawing/2014/main" xmlns="" id="{629C4CCA-46A2-4D87-BC4E-0011FA2EBF5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2" name="Metin kutusu 13">
          <a:extLst>
            <a:ext uri="{FF2B5EF4-FFF2-40B4-BE49-F238E27FC236}">
              <a16:creationId xmlns:a16="http://schemas.microsoft.com/office/drawing/2014/main" xmlns="" id="{41B70121-B650-45D4-B025-E2EB45D5B0D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3" name="Metin kutusu 14">
          <a:extLst>
            <a:ext uri="{FF2B5EF4-FFF2-40B4-BE49-F238E27FC236}">
              <a16:creationId xmlns:a16="http://schemas.microsoft.com/office/drawing/2014/main" xmlns="" id="{D60B3142-E0D7-4625-8C55-D6917D072D97}"/>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64" name="Metin kutusu 15">
          <a:extLst>
            <a:ext uri="{FF2B5EF4-FFF2-40B4-BE49-F238E27FC236}">
              <a16:creationId xmlns:a16="http://schemas.microsoft.com/office/drawing/2014/main" xmlns="" id="{BF27A7DD-4B4E-46FD-8B4F-6DF25705CF2E}"/>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65" name="Metin kutusu 16">
          <a:extLst>
            <a:ext uri="{FF2B5EF4-FFF2-40B4-BE49-F238E27FC236}">
              <a16:creationId xmlns:a16="http://schemas.microsoft.com/office/drawing/2014/main" xmlns="" id="{F8290FEF-91F6-424E-A214-58E8D70990DB}"/>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6" name="Metin kutusu 17">
          <a:extLst>
            <a:ext uri="{FF2B5EF4-FFF2-40B4-BE49-F238E27FC236}">
              <a16:creationId xmlns:a16="http://schemas.microsoft.com/office/drawing/2014/main" xmlns="" id="{B745FDF5-C232-4342-8C0A-07A80256C27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7" name="Metin kutusu 18">
          <a:extLst>
            <a:ext uri="{FF2B5EF4-FFF2-40B4-BE49-F238E27FC236}">
              <a16:creationId xmlns:a16="http://schemas.microsoft.com/office/drawing/2014/main" xmlns="" id="{D04CCF48-6EE3-4EBD-B852-D6FDC1517D6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8" name="Metin kutusu 19">
          <a:extLst>
            <a:ext uri="{FF2B5EF4-FFF2-40B4-BE49-F238E27FC236}">
              <a16:creationId xmlns:a16="http://schemas.microsoft.com/office/drawing/2014/main" xmlns="" id="{B22FEDAB-76AB-4DC8-A1A1-E38409B112A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9" name="Metin kutusu 20">
          <a:extLst>
            <a:ext uri="{FF2B5EF4-FFF2-40B4-BE49-F238E27FC236}">
              <a16:creationId xmlns:a16="http://schemas.microsoft.com/office/drawing/2014/main" xmlns="" id="{54C9202F-2BE3-4AFB-B7AF-E46B42459A4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0" name="Metin kutusu 21">
          <a:extLst>
            <a:ext uri="{FF2B5EF4-FFF2-40B4-BE49-F238E27FC236}">
              <a16:creationId xmlns:a16="http://schemas.microsoft.com/office/drawing/2014/main" xmlns="" id="{4A7446A3-7E83-4D23-BB73-B4B9FADDFF3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1" name="Metin kutusu 22">
          <a:extLst>
            <a:ext uri="{FF2B5EF4-FFF2-40B4-BE49-F238E27FC236}">
              <a16:creationId xmlns:a16="http://schemas.microsoft.com/office/drawing/2014/main" xmlns="" id="{28C70555-F0E5-4F28-A0D5-B966D28158D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2" name="Metin kutusu 23">
          <a:extLst>
            <a:ext uri="{FF2B5EF4-FFF2-40B4-BE49-F238E27FC236}">
              <a16:creationId xmlns:a16="http://schemas.microsoft.com/office/drawing/2014/main" xmlns="" id="{1A5ACF5C-879C-45D1-819A-48638624132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73" name="Metin kutusu 24">
          <a:extLst>
            <a:ext uri="{FF2B5EF4-FFF2-40B4-BE49-F238E27FC236}">
              <a16:creationId xmlns:a16="http://schemas.microsoft.com/office/drawing/2014/main" xmlns="" id="{CACCE021-B908-4E73-8FEB-1C06249B0B47}"/>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74" name="Metin kutusu 25">
          <a:extLst>
            <a:ext uri="{FF2B5EF4-FFF2-40B4-BE49-F238E27FC236}">
              <a16:creationId xmlns:a16="http://schemas.microsoft.com/office/drawing/2014/main" xmlns="" id="{B74C0FC8-A26B-49B0-B5C3-8EAE99FE4F44}"/>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5" name="Metin kutusu 26">
          <a:extLst>
            <a:ext uri="{FF2B5EF4-FFF2-40B4-BE49-F238E27FC236}">
              <a16:creationId xmlns:a16="http://schemas.microsoft.com/office/drawing/2014/main" xmlns="" id="{4FF12FFB-600D-4716-B701-B8771F22050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76" name="Metin kutusu 27">
          <a:extLst>
            <a:ext uri="{FF2B5EF4-FFF2-40B4-BE49-F238E27FC236}">
              <a16:creationId xmlns:a16="http://schemas.microsoft.com/office/drawing/2014/main" xmlns="" id="{79B7E44A-822D-476F-A74B-29E8CE7EC253}"/>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77" name="Metin kutusu 28">
          <a:extLst>
            <a:ext uri="{FF2B5EF4-FFF2-40B4-BE49-F238E27FC236}">
              <a16:creationId xmlns:a16="http://schemas.microsoft.com/office/drawing/2014/main" xmlns="" id="{7924E59C-1B79-4819-8154-50782C07BBEB}"/>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8" name="Metin kutusu 29">
          <a:extLst>
            <a:ext uri="{FF2B5EF4-FFF2-40B4-BE49-F238E27FC236}">
              <a16:creationId xmlns:a16="http://schemas.microsoft.com/office/drawing/2014/main" xmlns="" id="{891F57AE-45FB-4FB8-9494-0C92E00C4EE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9" name="Metin kutusu 30">
          <a:extLst>
            <a:ext uri="{FF2B5EF4-FFF2-40B4-BE49-F238E27FC236}">
              <a16:creationId xmlns:a16="http://schemas.microsoft.com/office/drawing/2014/main" xmlns="" id="{84F13996-117B-43D9-BCBF-CCBDA8CB65E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0" name="Metin kutusu 31">
          <a:extLst>
            <a:ext uri="{FF2B5EF4-FFF2-40B4-BE49-F238E27FC236}">
              <a16:creationId xmlns:a16="http://schemas.microsoft.com/office/drawing/2014/main" xmlns="" id="{83A3A38E-EA41-4025-A60D-2CCBD91E03D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1" name="Metin kutusu 32">
          <a:extLst>
            <a:ext uri="{FF2B5EF4-FFF2-40B4-BE49-F238E27FC236}">
              <a16:creationId xmlns:a16="http://schemas.microsoft.com/office/drawing/2014/main" xmlns="" id="{31419660-77F8-4B6F-9502-8EDF6F1D22B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2" name="Metin kutusu 33">
          <a:extLst>
            <a:ext uri="{FF2B5EF4-FFF2-40B4-BE49-F238E27FC236}">
              <a16:creationId xmlns:a16="http://schemas.microsoft.com/office/drawing/2014/main" xmlns="" id="{F589FD25-EA24-44DA-9CE6-C7EF12775BF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83" name="Metin kutusu 34">
          <a:extLst>
            <a:ext uri="{FF2B5EF4-FFF2-40B4-BE49-F238E27FC236}">
              <a16:creationId xmlns:a16="http://schemas.microsoft.com/office/drawing/2014/main" xmlns="" id="{84DAAEC7-5743-45F1-9719-E7102FC5073B}"/>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84" name="Metin kutusu 35">
          <a:extLst>
            <a:ext uri="{FF2B5EF4-FFF2-40B4-BE49-F238E27FC236}">
              <a16:creationId xmlns:a16="http://schemas.microsoft.com/office/drawing/2014/main" xmlns="" id="{487659F5-D7E6-448A-800D-9E58BFA1A0F3}"/>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5" name="Metin kutusu 36">
          <a:extLst>
            <a:ext uri="{FF2B5EF4-FFF2-40B4-BE49-F238E27FC236}">
              <a16:creationId xmlns:a16="http://schemas.microsoft.com/office/drawing/2014/main" xmlns="" id="{0A54BFAD-D21B-4F62-82C5-93BD0B8BCCE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6" name="Metin kutusu 37">
          <a:extLst>
            <a:ext uri="{FF2B5EF4-FFF2-40B4-BE49-F238E27FC236}">
              <a16:creationId xmlns:a16="http://schemas.microsoft.com/office/drawing/2014/main" xmlns="" id="{DE08896A-643A-4742-BC13-4A77BBDF522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7" name="Metin kutusu 38">
          <a:extLst>
            <a:ext uri="{FF2B5EF4-FFF2-40B4-BE49-F238E27FC236}">
              <a16:creationId xmlns:a16="http://schemas.microsoft.com/office/drawing/2014/main" xmlns="" id="{D7E3061F-B27A-440F-B17C-B69A8E26034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8" name="Metin kutusu 39">
          <a:extLst>
            <a:ext uri="{FF2B5EF4-FFF2-40B4-BE49-F238E27FC236}">
              <a16:creationId xmlns:a16="http://schemas.microsoft.com/office/drawing/2014/main" xmlns="" id="{DA290A6E-D756-4701-81F5-D32E0FE8C3B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9" name="Metin kutusu 40">
          <a:extLst>
            <a:ext uri="{FF2B5EF4-FFF2-40B4-BE49-F238E27FC236}">
              <a16:creationId xmlns:a16="http://schemas.microsoft.com/office/drawing/2014/main" xmlns="" id="{745CBB46-AD7A-485C-84E2-99104A80D526}"/>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90" name="Metin kutusu 41">
          <a:extLst>
            <a:ext uri="{FF2B5EF4-FFF2-40B4-BE49-F238E27FC236}">
              <a16:creationId xmlns:a16="http://schemas.microsoft.com/office/drawing/2014/main" xmlns="" id="{232F2D79-3AE7-4B40-B691-B201E8BA4D14}"/>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91" name="Metin kutusu 42">
          <a:extLst>
            <a:ext uri="{FF2B5EF4-FFF2-40B4-BE49-F238E27FC236}">
              <a16:creationId xmlns:a16="http://schemas.microsoft.com/office/drawing/2014/main" xmlns="" id="{04E2D456-C808-47F1-924E-F2257602B6D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2" name="Metin kutusu 43">
          <a:extLst>
            <a:ext uri="{FF2B5EF4-FFF2-40B4-BE49-F238E27FC236}">
              <a16:creationId xmlns:a16="http://schemas.microsoft.com/office/drawing/2014/main" xmlns="" id="{3E6F0F08-6BC6-4FDD-AAFF-69C1C905545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3" name="Metin kutusu 44">
          <a:extLst>
            <a:ext uri="{FF2B5EF4-FFF2-40B4-BE49-F238E27FC236}">
              <a16:creationId xmlns:a16="http://schemas.microsoft.com/office/drawing/2014/main" xmlns="" id="{4901CF09-A73D-40E4-BAC4-2C8C48EAB57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4" name="Metin kutusu 45">
          <a:extLst>
            <a:ext uri="{FF2B5EF4-FFF2-40B4-BE49-F238E27FC236}">
              <a16:creationId xmlns:a16="http://schemas.microsoft.com/office/drawing/2014/main" xmlns="" id="{A346A2AF-E8D5-4B47-8875-B440622E7297}"/>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5" name="Metin kutusu 46">
          <a:extLst>
            <a:ext uri="{FF2B5EF4-FFF2-40B4-BE49-F238E27FC236}">
              <a16:creationId xmlns:a16="http://schemas.microsoft.com/office/drawing/2014/main" xmlns="" id="{85343676-B800-4DEB-9B01-5F811637F2C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6" name="Metin kutusu 47">
          <a:extLst>
            <a:ext uri="{FF2B5EF4-FFF2-40B4-BE49-F238E27FC236}">
              <a16:creationId xmlns:a16="http://schemas.microsoft.com/office/drawing/2014/main" xmlns="" id="{6A3A38CA-2576-44FD-A2B6-3572774E141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97" name="Metin kutusu 48">
          <a:extLst>
            <a:ext uri="{FF2B5EF4-FFF2-40B4-BE49-F238E27FC236}">
              <a16:creationId xmlns:a16="http://schemas.microsoft.com/office/drawing/2014/main" xmlns="" id="{2145D6EA-3710-4DED-B2FF-8AB004DBCA3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98" name="Metin kutusu 49">
          <a:extLst>
            <a:ext uri="{FF2B5EF4-FFF2-40B4-BE49-F238E27FC236}">
              <a16:creationId xmlns:a16="http://schemas.microsoft.com/office/drawing/2014/main" xmlns="" id="{E66081D9-956D-42C7-9FBB-7A6B2934DCA9}"/>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9" name="Metin kutusu 50">
          <a:extLst>
            <a:ext uri="{FF2B5EF4-FFF2-40B4-BE49-F238E27FC236}">
              <a16:creationId xmlns:a16="http://schemas.microsoft.com/office/drawing/2014/main" xmlns="" id="{9E96966A-0771-4416-A54B-A8E0EC816D8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0" name="Metin kutusu 51">
          <a:extLst>
            <a:ext uri="{FF2B5EF4-FFF2-40B4-BE49-F238E27FC236}">
              <a16:creationId xmlns:a16="http://schemas.microsoft.com/office/drawing/2014/main" xmlns="" id="{335754F1-D814-42DF-9015-04032BF0F6A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1" name="Metin kutusu 52">
          <a:extLst>
            <a:ext uri="{FF2B5EF4-FFF2-40B4-BE49-F238E27FC236}">
              <a16:creationId xmlns:a16="http://schemas.microsoft.com/office/drawing/2014/main" xmlns="" id="{2B876126-3653-4FA1-B5B3-80E48DC74FB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2" name="Metin kutusu 53">
          <a:extLst>
            <a:ext uri="{FF2B5EF4-FFF2-40B4-BE49-F238E27FC236}">
              <a16:creationId xmlns:a16="http://schemas.microsoft.com/office/drawing/2014/main" xmlns="" id="{C3DDE79F-9EC1-41D4-9B8A-6D2D3866A7D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3" name="Metin kutusu 54">
          <a:extLst>
            <a:ext uri="{FF2B5EF4-FFF2-40B4-BE49-F238E27FC236}">
              <a16:creationId xmlns:a16="http://schemas.microsoft.com/office/drawing/2014/main" xmlns="" id="{7EFF6BB0-F79C-4216-8D86-9C06290068A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04" name="Metin kutusu 55">
          <a:extLst>
            <a:ext uri="{FF2B5EF4-FFF2-40B4-BE49-F238E27FC236}">
              <a16:creationId xmlns:a16="http://schemas.microsoft.com/office/drawing/2014/main" xmlns="" id="{B69DA655-9D7E-4740-99BE-D14A01871F19}"/>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05" name="Metin kutusu 56">
          <a:extLst>
            <a:ext uri="{FF2B5EF4-FFF2-40B4-BE49-F238E27FC236}">
              <a16:creationId xmlns:a16="http://schemas.microsoft.com/office/drawing/2014/main" xmlns="" id="{D4E71CF7-866C-491B-9A22-3D9AB632056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6" name="Metin kutusu 57">
          <a:extLst>
            <a:ext uri="{FF2B5EF4-FFF2-40B4-BE49-F238E27FC236}">
              <a16:creationId xmlns:a16="http://schemas.microsoft.com/office/drawing/2014/main" xmlns="" id="{C4C036A6-7F11-4235-876C-B555555688D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7" name="Metin kutusu 58">
          <a:extLst>
            <a:ext uri="{FF2B5EF4-FFF2-40B4-BE49-F238E27FC236}">
              <a16:creationId xmlns:a16="http://schemas.microsoft.com/office/drawing/2014/main" xmlns="" id="{9B78633B-B427-4740-A46D-A261C8D6316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8" name="Metin kutusu 59">
          <a:extLst>
            <a:ext uri="{FF2B5EF4-FFF2-40B4-BE49-F238E27FC236}">
              <a16:creationId xmlns:a16="http://schemas.microsoft.com/office/drawing/2014/main" xmlns="" id="{5995689D-3A25-4F4B-B4A6-B02961FFE63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9" name="Metin kutusu 60">
          <a:extLst>
            <a:ext uri="{FF2B5EF4-FFF2-40B4-BE49-F238E27FC236}">
              <a16:creationId xmlns:a16="http://schemas.microsoft.com/office/drawing/2014/main" xmlns="" id="{430302C9-2867-4013-BC53-7FF90A1A793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0" name="Metin kutusu 61">
          <a:extLst>
            <a:ext uri="{FF2B5EF4-FFF2-40B4-BE49-F238E27FC236}">
              <a16:creationId xmlns:a16="http://schemas.microsoft.com/office/drawing/2014/main" xmlns="" id="{FE992E6E-9478-454F-B4AC-4305545C010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1" name="Metin kutusu 62">
          <a:extLst>
            <a:ext uri="{FF2B5EF4-FFF2-40B4-BE49-F238E27FC236}">
              <a16:creationId xmlns:a16="http://schemas.microsoft.com/office/drawing/2014/main" xmlns="" id="{B5611A94-D34C-459A-991B-0775AC19A94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2" name="Metin kutusu 63">
          <a:extLst>
            <a:ext uri="{FF2B5EF4-FFF2-40B4-BE49-F238E27FC236}">
              <a16:creationId xmlns:a16="http://schemas.microsoft.com/office/drawing/2014/main" xmlns="" id="{E0EA8B91-2D61-4270-9FB0-1ED21FCDAC8B}"/>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3" name="Metin kutusu 64">
          <a:extLst>
            <a:ext uri="{FF2B5EF4-FFF2-40B4-BE49-F238E27FC236}">
              <a16:creationId xmlns:a16="http://schemas.microsoft.com/office/drawing/2014/main" xmlns="" id="{8E67DF39-DC39-4D29-9DF2-4A4F37ABBD3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14" name="Metin kutusu 65">
          <a:extLst>
            <a:ext uri="{FF2B5EF4-FFF2-40B4-BE49-F238E27FC236}">
              <a16:creationId xmlns:a16="http://schemas.microsoft.com/office/drawing/2014/main" xmlns="" id="{637A58A3-03C5-40B9-A284-D40BEF25AC66}"/>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15" name="Metin kutusu 66">
          <a:extLst>
            <a:ext uri="{FF2B5EF4-FFF2-40B4-BE49-F238E27FC236}">
              <a16:creationId xmlns:a16="http://schemas.microsoft.com/office/drawing/2014/main" xmlns="" id="{825BE087-7B73-414E-AAEB-F2EC5137B570}"/>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6" name="Metin kutusu 67">
          <a:extLst>
            <a:ext uri="{FF2B5EF4-FFF2-40B4-BE49-F238E27FC236}">
              <a16:creationId xmlns:a16="http://schemas.microsoft.com/office/drawing/2014/main" xmlns="" id="{DAF28EB6-907C-4F19-AC7C-845EC82759AB}"/>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7" name="Metin kutusu 68">
          <a:extLst>
            <a:ext uri="{FF2B5EF4-FFF2-40B4-BE49-F238E27FC236}">
              <a16:creationId xmlns:a16="http://schemas.microsoft.com/office/drawing/2014/main" xmlns="" id="{1B4A9E99-7F05-4DE8-AD3A-49D57C3C4DF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8" name="Metin kutusu 69">
          <a:extLst>
            <a:ext uri="{FF2B5EF4-FFF2-40B4-BE49-F238E27FC236}">
              <a16:creationId xmlns:a16="http://schemas.microsoft.com/office/drawing/2014/main" xmlns="" id="{B3B92500-DFF8-4917-881E-898914DBBFC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9" name="Metin kutusu 70">
          <a:extLst>
            <a:ext uri="{FF2B5EF4-FFF2-40B4-BE49-F238E27FC236}">
              <a16:creationId xmlns:a16="http://schemas.microsoft.com/office/drawing/2014/main" xmlns="" id="{A08A1494-9F7F-4040-8A12-03002743B6C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0" name="Metin kutusu 71">
          <a:extLst>
            <a:ext uri="{FF2B5EF4-FFF2-40B4-BE49-F238E27FC236}">
              <a16:creationId xmlns:a16="http://schemas.microsoft.com/office/drawing/2014/main" xmlns="" id="{3846212E-C20E-48A2-B2B5-80AF9313EED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1" name="Metin kutusu 72">
          <a:extLst>
            <a:ext uri="{FF2B5EF4-FFF2-40B4-BE49-F238E27FC236}">
              <a16:creationId xmlns:a16="http://schemas.microsoft.com/office/drawing/2014/main" xmlns="" id="{2EADA354-04E9-483A-949F-39DCB5A1E13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2" name="Metin kutusu 73">
          <a:extLst>
            <a:ext uri="{FF2B5EF4-FFF2-40B4-BE49-F238E27FC236}">
              <a16:creationId xmlns:a16="http://schemas.microsoft.com/office/drawing/2014/main" xmlns="" id="{53F2FF1C-4AB2-46D9-9075-246C617F9A0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3" name="Metin kutusu 74">
          <a:extLst>
            <a:ext uri="{FF2B5EF4-FFF2-40B4-BE49-F238E27FC236}">
              <a16:creationId xmlns:a16="http://schemas.microsoft.com/office/drawing/2014/main" xmlns="" id="{DF493C8B-8AFA-4953-B5B2-011A42E648C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4" name="Metin kutusu 75">
          <a:extLst>
            <a:ext uri="{FF2B5EF4-FFF2-40B4-BE49-F238E27FC236}">
              <a16:creationId xmlns:a16="http://schemas.microsoft.com/office/drawing/2014/main" xmlns="" id="{683333B2-66A0-46E0-80BA-C2299E198EF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5" name="Metin kutusu 76">
          <a:extLst>
            <a:ext uri="{FF2B5EF4-FFF2-40B4-BE49-F238E27FC236}">
              <a16:creationId xmlns:a16="http://schemas.microsoft.com/office/drawing/2014/main" xmlns="" id="{4563E1F7-C9DD-4E20-944E-25677477E85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6" name="Metin kutusu 77">
          <a:extLst>
            <a:ext uri="{FF2B5EF4-FFF2-40B4-BE49-F238E27FC236}">
              <a16:creationId xmlns:a16="http://schemas.microsoft.com/office/drawing/2014/main" xmlns="" id="{1510E8E2-D54A-4D52-B870-60BC87E0B7E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27" name="Metin kutusu 78">
          <a:extLst>
            <a:ext uri="{FF2B5EF4-FFF2-40B4-BE49-F238E27FC236}">
              <a16:creationId xmlns:a16="http://schemas.microsoft.com/office/drawing/2014/main" xmlns="" id="{A08D8F89-520A-40E2-989C-CF06BCB5F05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28" name="Metin kutusu 79">
          <a:extLst>
            <a:ext uri="{FF2B5EF4-FFF2-40B4-BE49-F238E27FC236}">
              <a16:creationId xmlns:a16="http://schemas.microsoft.com/office/drawing/2014/main" xmlns="" id="{C5464C48-6603-46A4-8DFB-3AF08FD2A35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9" name="Metin kutusu 80">
          <a:extLst>
            <a:ext uri="{FF2B5EF4-FFF2-40B4-BE49-F238E27FC236}">
              <a16:creationId xmlns:a16="http://schemas.microsoft.com/office/drawing/2014/main" xmlns="" id="{677866ED-3DC5-4BE6-9A34-BF1F6F5B54A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0" name="Metin kutusu 81">
          <a:extLst>
            <a:ext uri="{FF2B5EF4-FFF2-40B4-BE49-F238E27FC236}">
              <a16:creationId xmlns:a16="http://schemas.microsoft.com/office/drawing/2014/main" xmlns="" id="{15B56C1F-20E7-473D-907B-2BDD8388E32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1" name="Metin kutusu 82">
          <a:extLst>
            <a:ext uri="{FF2B5EF4-FFF2-40B4-BE49-F238E27FC236}">
              <a16:creationId xmlns:a16="http://schemas.microsoft.com/office/drawing/2014/main" xmlns="" id="{98497A7C-8E8E-4CAA-B732-676878920F2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2" name="Metin kutusu 83">
          <a:extLst>
            <a:ext uri="{FF2B5EF4-FFF2-40B4-BE49-F238E27FC236}">
              <a16:creationId xmlns:a16="http://schemas.microsoft.com/office/drawing/2014/main" xmlns="" id="{61A25B24-0E6A-4425-9ECE-8EABB182A6F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3" name="Metin kutusu 84">
          <a:extLst>
            <a:ext uri="{FF2B5EF4-FFF2-40B4-BE49-F238E27FC236}">
              <a16:creationId xmlns:a16="http://schemas.microsoft.com/office/drawing/2014/main" xmlns="" id="{249C70F5-6CC6-46A3-AF24-4D88B707DC4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4" name="Metin kutusu 85">
          <a:extLst>
            <a:ext uri="{FF2B5EF4-FFF2-40B4-BE49-F238E27FC236}">
              <a16:creationId xmlns:a16="http://schemas.microsoft.com/office/drawing/2014/main" xmlns="" id="{F64EB8D7-B60A-441B-9664-EB7FB8708F8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5" name="Metin kutusu 86">
          <a:extLst>
            <a:ext uri="{FF2B5EF4-FFF2-40B4-BE49-F238E27FC236}">
              <a16:creationId xmlns:a16="http://schemas.microsoft.com/office/drawing/2014/main" xmlns="" id="{6490B1BB-8910-45D0-8B99-101A5B21851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6" name="Metin kutusu 87">
          <a:extLst>
            <a:ext uri="{FF2B5EF4-FFF2-40B4-BE49-F238E27FC236}">
              <a16:creationId xmlns:a16="http://schemas.microsoft.com/office/drawing/2014/main" xmlns="" id="{5F666FE2-65B7-4C20-B554-6CF0B75C2FD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7" name="Metin kutusu 88">
          <a:extLst>
            <a:ext uri="{FF2B5EF4-FFF2-40B4-BE49-F238E27FC236}">
              <a16:creationId xmlns:a16="http://schemas.microsoft.com/office/drawing/2014/main" xmlns="" id="{2C3D6064-DF2A-4EB7-B016-BC1C41ECF7E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8" name="Metin kutusu 89">
          <a:extLst>
            <a:ext uri="{FF2B5EF4-FFF2-40B4-BE49-F238E27FC236}">
              <a16:creationId xmlns:a16="http://schemas.microsoft.com/office/drawing/2014/main" xmlns="" id="{DBFE4694-B355-4340-BCCF-D499431C16AB}"/>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9" name="Metin kutusu 90">
          <a:extLst>
            <a:ext uri="{FF2B5EF4-FFF2-40B4-BE49-F238E27FC236}">
              <a16:creationId xmlns:a16="http://schemas.microsoft.com/office/drawing/2014/main" xmlns="" id="{6D3655EB-8F56-4913-AAD5-D6E4CB183E0B}"/>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40" name="Metin kutusu 91">
          <a:extLst>
            <a:ext uri="{FF2B5EF4-FFF2-40B4-BE49-F238E27FC236}">
              <a16:creationId xmlns:a16="http://schemas.microsoft.com/office/drawing/2014/main" xmlns="" id="{1F815286-39B0-4A87-8C58-69C66DE432E5}"/>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41" name="Metin kutusu 92">
          <a:extLst>
            <a:ext uri="{FF2B5EF4-FFF2-40B4-BE49-F238E27FC236}">
              <a16:creationId xmlns:a16="http://schemas.microsoft.com/office/drawing/2014/main" xmlns="" id="{6EB43C0D-1EFE-4AE4-AD19-110656AEEB2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2" name="Metin kutusu 93">
          <a:extLst>
            <a:ext uri="{FF2B5EF4-FFF2-40B4-BE49-F238E27FC236}">
              <a16:creationId xmlns:a16="http://schemas.microsoft.com/office/drawing/2014/main" xmlns="" id="{CBD95EB1-0B77-4E7F-875A-28A7C44C084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3" name="Metin kutusu 94">
          <a:extLst>
            <a:ext uri="{FF2B5EF4-FFF2-40B4-BE49-F238E27FC236}">
              <a16:creationId xmlns:a16="http://schemas.microsoft.com/office/drawing/2014/main" xmlns="" id="{04933329-33F2-43E4-BB06-203F10D7EFC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4" name="Metin kutusu 95">
          <a:extLst>
            <a:ext uri="{FF2B5EF4-FFF2-40B4-BE49-F238E27FC236}">
              <a16:creationId xmlns:a16="http://schemas.microsoft.com/office/drawing/2014/main" xmlns="" id="{EABEBE1B-9CB6-4D76-8904-B1B5C5A7E42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5" name="Metin kutusu 96">
          <a:extLst>
            <a:ext uri="{FF2B5EF4-FFF2-40B4-BE49-F238E27FC236}">
              <a16:creationId xmlns:a16="http://schemas.microsoft.com/office/drawing/2014/main" xmlns="" id="{B0BD0198-AEE1-4C1F-B297-0A5BCBEF0A5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6" name="Metin kutusu 97">
          <a:extLst>
            <a:ext uri="{FF2B5EF4-FFF2-40B4-BE49-F238E27FC236}">
              <a16:creationId xmlns:a16="http://schemas.microsoft.com/office/drawing/2014/main" xmlns="" id="{180A9634-4B50-4157-BD96-7AB758FF1B9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7" name="Metin kutusu 98">
          <a:extLst>
            <a:ext uri="{FF2B5EF4-FFF2-40B4-BE49-F238E27FC236}">
              <a16:creationId xmlns:a16="http://schemas.microsoft.com/office/drawing/2014/main" xmlns="" id="{6F5C99D9-9D53-4017-BEF4-885A443AE0A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8" name="Metin kutusu 99">
          <a:extLst>
            <a:ext uri="{FF2B5EF4-FFF2-40B4-BE49-F238E27FC236}">
              <a16:creationId xmlns:a16="http://schemas.microsoft.com/office/drawing/2014/main" xmlns="" id="{3BD47710-28F8-4B0E-A81A-CEB19173D45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9" name="Metin kutusu 100">
          <a:extLst>
            <a:ext uri="{FF2B5EF4-FFF2-40B4-BE49-F238E27FC236}">
              <a16:creationId xmlns:a16="http://schemas.microsoft.com/office/drawing/2014/main" xmlns="" id="{B4E35A87-0F4E-4343-8C34-D7AF8847263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0" name="Metin kutusu 101">
          <a:extLst>
            <a:ext uri="{FF2B5EF4-FFF2-40B4-BE49-F238E27FC236}">
              <a16:creationId xmlns:a16="http://schemas.microsoft.com/office/drawing/2014/main" xmlns="" id="{66E87BD9-BB18-4032-A648-196FE4E85226}"/>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1" name="Metin kutusu 102">
          <a:extLst>
            <a:ext uri="{FF2B5EF4-FFF2-40B4-BE49-F238E27FC236}">
              <a16:creationId xmlns:a16="http://schemas.microsoft.com/office/drawing/2014/main" xmlns="" id="{2427F09B-E379-4604-9B01-E665F21CA4B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2" name="Metin kutusu 103">
          <a:extLst>
            <a:ext uri="{FF2B5EF4-FFF2-40B4-BE49-F238E27FC236}">
              <a16:creationId xmlns:a16="http://schemas.microsoft.com/office/drawing/2014/main" xmlns="" id="{A29B5D82-D0DD-40A6-910C-F8E85DAFAD6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53" name="Metin kutusu 104">
          <a:extLst>
            <a:ext uri="{FF2B5EF4-FFF2-40B4-BE49-F238E27FC236}">
              <a16:creationId xmlns:a16="http://schemas.microsoft.com/office/drawing/2014/main" xmlns="" id="{1CAA2E5F-0E1E-4FEF-BF40-847F1AF7BA2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54" name="Metin kutusu 105">
          <a:extLst>
            <a:ext uri="{FF2B5EF4-FFF2-40B4-BE49-F238E27FC236}">
              <a16:creationId xmlns:a16="http://schemas.microsoft.com/office/drawing/2014/main" xmlns="" id="{8C60E54C-FF00-45C7-BEBD-A9608267BF10}"/>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5" name="Metin kutusu 106">
          <a:extLst>
            <a:ext uri="{FF2B5EF4-FFF2-40B4-BE49-F238E27FC236}">
              <a16:creationId xmlns:a16="http://schemas.microsoft.com/office/drawing/2014/main" xmlns="" id="{594253B1-3C30-4A86-8510-5E89790B791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6" name="Metin kutusu 107">
          <a:extLst>
            <a:ext uri="{FF2B5EF4-FFF2-40B4-BE49-F238E27FC236}">
              <a16:creationId xmlns:a16="http://schemas.microsoft.com/office/drawing/2014/main" xmlns="" id="{948CA214-ABE6-423F-825A-96B0064ADE2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7" name="Metin kutusu 108">
          <a:extLst>
            <a:ext uri="{FF2B5EF4-FFF2-40B4-BE49-F238E27FC236}">
              <a16:creationId xmlns:a16="http://schemas.microsoft.com/office/drawing/2014/main" xmlns="" id="{F1195FDB-2BAC-4F40-8B54-A240BB6DBDD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8" name="Metin kutusu 109">
          <a:extLst>
            <a:ext uri="{FF2B5EF4-FFF2-40B4-BE49-F238E27FC236}">
              <a16:creationId xmlns:a16="http://schemas.microsoft.com/office/drawing/2014/main" xmlns="" id="{7230A795-68FB-41C1-8B55-FC4E5E9A7CC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9" name="Metin kutusu 110">
          <a:extLst>
            <a:ext uri="{FF2B5EF4-FFF2-40B4-BE49-F238E27FC236}">
              <a16:creationId xmlns:a16="http://schemas.microsoft.com/office/drawing/2014/main" xmlns="" id="{2E2B03A5-1C52-4A48-BAD8-8EF210AAF09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0" name="Metin kutusu 111">
          <a:extLst>
            <a:ext uri="{FF2B5EF4-FFF2-40B4-BE49-F238E27FC236}">
              <a16:creationId xmlns:a16="http://schemas.microsoft.com/office/drawing/2014/main" xmlns="" id="{E0DB696A-C1A6-45AE-BB58-677631298717}"/>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1" name="Metin kutusu 112">
          <a:extLst>
            <a:ext uri="{FF2B5EF4-FFF2-40B4-BE49-F238E27FC236}">
              <a16:creationId xmlns:a16="http://schemas.microsoft.com/office/drawing/2014/main" xmlns="" id="{7A373D93-EADC-4863-8538-1DC5A32793D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2" name="Metin kutusu 113">
          <a:extLst>
            <a:ext uri="{FF2B5EF4-FFF2-40B4-BE49-F238E27FC236}">
              <a16:creationId xmlns:a16="http://schemas.microsoft.com/office/drawing/2014/main" xmlns="" id="{CC3B3489-CDE3-438B-8A71-98338DD7B34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3" name="Metin kutusu 114">
          <a:extLst>
            <a:ext uri="{FF2B5EF4-FFF2-40B4-BE49-F238E27FC236}">
              <a16:creationId xmlns:a16="http://schemas.microsoft.com/office/drawing/2014/main" xmlns="" id="{F7C87D5A-78FD-4824-B50F-2B50153355B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4" name="Metin kutusu 118">
          <a:extLst>
            <a:ext uri="{FF2B5EF4-FFF2-40B4-BE49-F238E27FC236}">
              <a16:creationId xmlns:a16="http://schemas.microsoft.com/office/drawing/2014/main" xmlns="" id="{1B8D3A25-F623-4486-BF9D-441E2A1B6AA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5" name="Metin kutusu 119">
          <a:extLst>
            <a:ext uri="{FF2B5EF4-FFF2-40B4-BE49-F238E27FC236}">
              <a16:creationId xmlns:a16="http://schemas.microsoft.com/office/drawing/2014/main" xmlns="" id="{7F9799FA-7294-4130-A75B-87552F1C57A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6" name="Metin kutusu 120">
          <a:extLst>
            <a:ext uri="{FF2B5EF4-FFF2-40B4-BE49-F238E27FC236}">
              <a16:creationId xmlns:a16="http://schemas.microsoft.com/office/drawing/2014/main" xmlns="" id="{88E3B064-5220-460B-BB0C-A9EBBB1C811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67" name="Metin kutusu 121">
          <a:extLst>
            <a:ext uri="{FF2B5EF4-FFF2-40B4-BE49-F238E27FC236}">
              <a16:creationId xmlns:a16="http://schemas.microsoft.com/office/drawing/2014/main" xmlns="" id="{BA41DC4D-18E7-4D76-87DD-BD47914B6954}"/>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68" name="Metin kutusu 122">
          <a:extLst>
            <a:ext uri="{FF2B5EF4-FFF2-40B4-BE49-F238E27FC236}">
              <a16:creationId xmlns:a16="http://schemas.microsoft.com/office/drawing/2014/main" xmlns="" id="{8051EE92-A5AF-48A5-96C7-A356D994307E}"/>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9" name="Metin kutusu 123">
          <a:extLst>
            <a:ext uri="{FF2B5EF4-FFF2-40B4-BE49-F238E27FC236}">
              <a16:creationId xmlns:a16="http://schemas.microsoft.com/office/drawing/2014/main" xmlns="" id="{BAA6B7B4-8F75-403F-AD90-CD43922B6E0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0" name="Metin kutusu 124">
          <a:extLst>
            <a:ext uri="{FF2B5EF4-FFF2-40B4-BE49-F238E27FC236}">
              <a16:creationId xmlns:a16="http://schemas.microsoft.com/office/drawing/2014/main" xmlns="" id="{992A074E-2265-4E5C-9A7C-F7F338E73EA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1" name="Metin kutusu 125">
          <a:extLst>
            <a:ext uri="{FF2B5EF4-FFF2-40B4-BE49-F238E27FC236}">
              <a16:creationId xmlns:a16="http://schemas.microsoft.com/office/drawing/2014/main" xmlns="" id="{268FE55A-16D1-4700-BF7C-81CB693C097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2" name="Metin kutusu 126">
          <a:extLst>
            <a:ext uri="{FF2B5EF4-FFF2-40B4-BE49-F238E27FC236}">
              <a16:creationId xmlns:a16="http://schemas.microsoft.com/office/drawing/2014/main" xmlns="" id="{E8DEF938-6F12-42F9-BDA7-5BC1CDD8D59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3" name="Metin kutusu 127">
          <a:extLst>
            <a:ext uri="{FF2B5EF4-FFF2-40B4-BE49-F238E27FC236}">
              <a16:creationId xmlns:a16="http://schemas.microsoft.com/office/drawing/2014/main" xmlns="" id="{2ED853AD-9E61-467F-9677-035596CE2186}"/>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4" name="Metin kutusu 128">
          <a:extLst>
            <a:ext uri="{FF2B5EF4-FFF2-40B4-BE49-F238E27FC236}">
              <a16:creationId xmlns:a16="http://schemas.microsoft.com/office/drawing/2014/main" xmlns="" id="{DF2C3A30-600F-4A04-9037-1DBF0F54A7C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5" name="Metin kutusu 129">
          <a:extLst>
            <a:ext uri="{FF2B5EF4-FFF2-40B4-BE49-F238E27FC236}">
              <a16:creationId xmlns:a16="http://schemas.microsoft.com/office/drawing/2014/main" xmlns="" id="{4C1C2950-A43F-449F-8017-90DEDD60D67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76" name="Metin kutusu 130">
          <a:extLst>
            <a:ext uri="{FF2B5EF4-FFF2-40B4-BE49-F238E27FC236}">
              <a16:creationId xmlns:a16="http://schemas.microsoft.com/office/drawing/2014/main" xmlns="" id="{0952F7E8-6A7E-4072-8C02-11628066319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77" name="Metin kutusu 131">
          <a:extLst>
            <a:ext uri="{FF2B5EF4-FFF2-40B4-BE49-F238E27FC236}">
              <a16:creationId xmlns:a16="http://schemas.microsoft.com/office/drawing/2014/main" xmlns="" id="{2624F043-148C-4DB3-96CF-BC28B44F439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8" name="Metin kutusu 132">
          <a:extLst>
            <a:ext uri="{FF2B5EF4-FFF2-40B4-BE49-F238E27FC236}">
              <a16:creationId xmlns:a16="http://schemas.microsoft.com/office/drawing/2014/main" xmlns="" id="{04263E21-0E3D-475D-B675-7541538C0B96}"/>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79" name="Metin kutusu 133">
          <a:extLst>
            <a:ext uri="{FF2B5EF4-FFF2-40B4-BE49-F238E27FC236}">
              <a16:creationId xmlns:a16="http://schemas.microsoft.com/office/drawing/2014/main" xmlns="" id="{2B1DA962-6E9F-4B82-A163-9B551264DAFC}"/>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80" name="Metin kutusu 134">
          <a:extLst>
            <a:ext uri="{FF2B5EF4-FFF2-40B4-BE49-F238E27FC236}">
              <a16:creationId xmlns:a16="http://schemas.microsoft.com/office/drawing/2014/main" xmlns="" id="{4D2D705F-9422-4065-B6DB-1AA71861F94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1" name="Metin kutusu 135">
          <a:extLst>
            <a:ext uri="{FF2B5EF4-FFF2-40B4-BE49-F238E27FC236}">
              <a16:creationId xmlns:a16="http://schemas.microsoft.com/office/drawing/2014/main" xmlns="" id="{2850269C-BD64-4671-8C67-C445514BB73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2" name="Metin kutusu 354">
          <a:extLst>
            <a:ext uri="{FF2B5EF4-FFF2-40B4-BE49-F238E27FC236}">
              <a16:creationId xmlns:a16="http://schemas.microsoft.com/office/drawing/2014/main" xmlns="" id="{7A4AC2E6-3E8E-4091-9752-880F9DBDD56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3" name="Metin kutusu 355">
          <a:extLst>
            <a:ext uri="{FF2B5EF4-FFF2-40B4-BE49-F238E27FC236}">
              <a16:creationId xmlns:a16="http://schemas.microsoft.com/office/drawing/2014/main" xmlns="" id="{654C1065-7604-40AC-B53F-A51C6EA374C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84" name="Metin kutusu 356">
          <a:extLst>
            <a:ext uri="{FF2B5EF4-FFF2-40B4-BE49-F238E27FC236}">
              <a16:creationId xmlns:a16="http://schemas.microsoft.com/office/drawing/2014/main" xmlns="" id="{01947B34-D7B7-4424-BEFC-30104306763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85" name="Metin kutusu 357">
          <a:extLst>
            <a:ext uri="{FF2B5EF4-FFF2-40B4-BE49-F238E27FC236}">
              <a16:creationId xmlns:a16="http://schemas.microsoft.com/office/drawing/2014/main" xmlns="" id="{DC82E55B-CF9A-4EE1-9FCF-1D1476500276}"/>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6" name="Metin kutusu 358">
          <a:extLst>
            <a:ext uri="{FF2B5EF4-FFF2-40B4-BE49-F238E27FC236}">
              <a16:creationId xmlns:a16="http://schemas.microsoft.com/office/drawing/2014/main" xmlns="" id="{D00D5745-C8AB-42F3-84E9-D543AF647F6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7" name="Metin kutusu 359">
          <a:extLst>
            <a:ext uri="{FF2B5EF4-FFF2-40B4-BE49-F238E27FC236}">
              <a16:creationId xmlns:a16="http://schemas.microsoft.com/office/drawing/2014/main" xmlns="" id="{3C078952-CC63-4628-A73A-79B816FAEB8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8" name="Metin kutusu 360">
          <a:extLst>
            <a:ext uri="{FF2B5EF4-FFF2-40B4-BE49-F238E27FC236}">
              <a16:creationId xmlns:a16="http://schemas.microsoft.com/office/drawing/2014/main" xmlns="" id="{27E67F94-40EB-43C1-9495-3A2AED870C7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9" name="Metin kutusu 361">
          <a:extLst>
            <a:ext uri="{FF2B5EF4-FFF2-40B4-BE49-F238E27FC236}">
              <a16:creationId xmlns:a16="http://schemas.microsoft.com/office/drawing/2014/main" xmlns="" id="{6D0D518A-355A-47A0-B7F2-C9016815226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0" name="Metin kutusu 362">
          <a:extLst>
            <a:ext uri="{FF2B5EF4-FFF2-40B4-BE49-F238E27FC236}">
              <a16:creationId xmlns:a16="http://schemas.microsoft.com/office/drawing/2014/main" xmlns="" id="{FE21992B-D264-4500-9BD8-2AF10F18D2F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1" name="Metin kutusu 363">
          <a:extLst>
            <a:ext uri="{FF2B5EF4-FFF2-40B4-BE49-F238E27FC236}">
              <a16:creationId xmlns:a16="http://schemas.microsoft.com/office/drawing/2014/main" xmlns="" id="{720F004D-2E46-4FAE-B538-795991012AC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2" name="Metin kutusu 364">
          <a:extLst>
            <a:ext uri="{FF2B5EF4-FFF2-40B4-BE49-F238E27FC236}">
              <a16:creationId xmlns:a16="http://schemas.microsoft.com/office/drawing/2014/main" xmlns="" id="{0A507F6C-F28B-43FB-B821-7B7F5C45B81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3" name="Metin kutusu 365">
          <a:extLst>
            <a:ext uri="{FF2B5EF4-FFF2-40B4-BE49-F238E27FC236}">
              <a16:creationId xmlns:a16="http://schemas.microsoft.com/office/drawing/2014/main" xmlns="" id="{C63C9D87-FDDE-4442-A16A-1CF87CA105B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4" name="Metin kutusu 366">
          <a:extLst>
            <a:ext uri="{FF2B5EF4-FFF2-40B4-BE49-F238E27FC236}">
              <a16:creationId xmlns:a16="http://schemas.microsoft.com/office/drawing/2014/main" xmlns="" id="{9747FE30-1C67-45E7-B215-1F51F5338B7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5" name="Metin kutusu 367">
          <a:extLst>
            <a:ext uri="{FF2B5EF4-FFF2-40B4-BE49-F238E27FC236}">
              <a16:creationId xmlns:a16="http://schemas.microsoft.com/office/drawing/2014/main" xmlns="" id="{CE2EFDBD-7B5C-46CF-AAA9-CEE17C1CCB47}"/>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6" name="Metin kutusu 368">
          <a:extLst>
            <a:ext uri="{FF2B5EF4-FFF2-40B4-BE49-F238E27FC236}">
              <a16:creationId xmlns:a16="http://schemas.microsoft.com/office/drawing/2014/main" xmlns="" id="{FEA0D929-50DC-43E8-9FB3-34A4BE35642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7" name="Metin kutusu 369">
          <a:extLst>
            <a:ext uri="{FF2B5EF4-FFF2-40B4-BE49-F238E27FC236}">
              <a16:creationId xmlns:a16="http://schemas.microsoft.com/office/drawing/2014/main" xmlns="" id="{2D2DEEE7-8022-4518-843A-3AB82E2D74C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8" name="Metin kutusu 370">
          <a:extLst>
            <a:ext uri="{FF2B5EF4-FFF2-40B4-BE49-F238E27FC236}">
              <a16:creationId xmlns:a16="http://schemas.microsoft.com/office/drawing/2014/main" xmlns="" id="{72E4D7B6-8386-4127-BBC1-BD5B18359AB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9" name="Metin kutusu 371">
          <a:extLst>
            <a:ext uri="{FF2B5EF4-FFF2-40B4-BE49-F238E27FC236}">
              <a16:creationId xmlns:a16="http://schemas.microsoft.com/office/drawing/2014/main" xmlns="" id="{93A95483-53B0-4E70-ACC5-3C3736D06C2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300" name="Metin kutusu 372">
          <a:extLst>
            <a:ext uri="{FF2B5EF4-FFF2-40B4-BE49-F238E27FC236}">
              <a16:creationId xmlns:a16="http://schemas.microsoft.com/office/drawing/2014/main" xmlns="" id="{9C2CA69F-1172-4705-8656-C90BB7AE4D0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1" name="Metin kutusu 1">
          <a:extLst>
            <a:ext uri="{FF2B5EF4-FFF2-40B4-BE49-F238E27FC236}">
              <a16:creationId xmlns:a16="http://schemas.microsoft.com/office/drawing/2014/main" xmlns="" id="{46D7D9A2-3D59-4AC6-BE76-B866AAEE8BB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2" name="Metin kutusu 2">
          <a:extLst>
            <a:ext uri="{FF2B5EF4-FFF2-40B4-BE49-F238E27FC236}">
              <a16:creationId xmlns:a16="http://schemas.microsoft.com/office/drawing/2014/main" xmlns="" id="{00150925-0AE0-4412-AF58-36EEAB4B436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03" name="Metin kutusu 3">
          <a:extLst>
            <a:ext uri="{FF2B5EF4-FFF2-40B4-BE49-F238E27FC236}">
              <a16:creationId xmlns:a16="http://schemas.microsoft.com/office/drawing/2014/main" xmlns="" id="{BD8F9690-132F-4322-B416-187600276274}"/>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04" name="Metin kutusu 4">
          <a:extLst>
            <a:ext uri="{FF2B5EF4-FFF2-40B4-BE49-F238E27FC236}">
              <a16:creationId xmlns:a16="http://schemas.microsoft.com/office/drawing/2014/main" xmlns="" id="{7A8F7CFF-C38A-499E-ADCE-864ADA550D08}"/>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5" name="Metin kutusu 5">
          <a:extLst>
            <a:ext uri="{FF2B5EF4-FFF2-40B4-BE49-F238E27FC236}">
              <a16:creationId xmlns:a16="http://schemas.microsoft.com/office/drawing/2014/main" xmlns="" id="{A6FA47AA-D8C8-41C3-9120-63D013BD2CD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6" name="Metin kutusu 6">
          <a:extLst>
            <a:ext uri="{FF2B5EF4-FFF2-40B4-BE49-F238E27FC236}">
              <a16:creationId xmlns:a16="http://schemas.microsoft.com/office/drawing/2014/main" xmlns="" id="{09CCCD0C-738F-4950-A6C3-4CD2CFDFEDE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7" name="Metin kutusu 9">
          <a:extLst>
            <a:ext uri="{FF2B5EF4-FFF2-40B4-BE49-F238E27FC236}">
              <a16:creationId xmlns:a16="http://schemas.microsoft.com/office/drawing/2014/main" xmlns="" id="{63A10026-AE3D-4EA6-8721-854645279BC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8" name="Metin kutusu 10">
          <a:extLst>
            <a:ext uri="{FF2B5EF4-FFF2-40B4-BE49-F238E27FC236}">
              <a16:creationId xmlns:a16="http://schemas.microsoft.com/office/drawing/2014/main" xmlns="" id="{4AF78890-147C-425C-BFFE-DE57D9A8742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9" name="Metin kutusu 11">
          <a:extLst>
            <a:ext uri="{FF2B5EF4-FFF2-40B4-BE49-F238E27FC236}">
              <a16:creationId xmlns:a16="http://schemas.microsoft.com/office/drawing/2014/main" xmlns="" id="{FE113BA2-886A-4636-B84F-EEC37331228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0" name="Metin kutusu 12">
          <a:extLst>
            <a:ext uri="{FF2B5EF4-FFF2-40B4-BE49-F238E27FC236}">
              <a16:creationId xmlns:a16="http://schemas.microsoft.com/office/drawing/2014/main" xmlns="" id="{C609677F-9421-4A84-A029-5D47553E808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1" name="Metin kutusu 13">
          <a:extLst>
            <a:ext uri="{FF2B5EF4-FFF2-40B4-BE49-F238E27FC236}">
              <a16:creationId xmlns:a16="http://schemas.microsoft.com/office/drawing/2014/main" xmlns="" id="{DBFE91E5-754E-4699-BCB7-B0E54484B78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2" name="Metin kutusu 14">
          <a:extLst>
            <a:ext uri="{FF2B5EF4-FFF2-40B4-BE49-F238E27FC236}">
              <a16:creationId xmlns:a16="http://schemas.microsoft.com/office/drawing/2014/main" xmlns="" id="{BE2A965F-DFF6-4026-8982-6B1A6F340BB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13" name="Metin kutusu 15">
          <a:extLst>
            <a:ext uri="{FF2B5EF4-FFF2-40B4-BE49-F238E27FC236}">
              <a16:creationId xmlns:a16="http://schemas.microsoft.com/office/drawing/2014/main" xmlns="" id="{89F78477-CF1C-4263-A67D-64A22463B2F8}"/>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14" name="Metin kutusu 16">
          <a:extLst>
            <a:ext uri="{FF2B5EF4-FFF2-40B4-BE49-F238E27FC236}">
              <a16:creationId xmlns:a16="http://schemas.microsoft.com/office/drawing/2014/main" xmlns="" id="{4D4DD93B-2557-49B7-8E96-E917CC517A8E}"/>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5" name="Metin kutusu 17">
          <a:extLst>
            <a:ext uri="{FF2B5EF4-FFF2-40B4-BE49-F238E27FC236}">
              <a16:creationId xmlns:a16="http://schemas.microsoft.com/office/drawing/2014/main" xmlns="" id="{1FD3A71F-3BC4-4642-98B0-DEEA1EB796D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6" name="Metin kutusu 18">
          <a:extLst>
            <a:ext uri="{FF2B5EF4-FFF2-40B4-BE49-F238E27FC236}">
              <a16:creationId xmlns:a16="http://schemas.microsoft.com/office/drawing/2014/main" xmlns="" id="{9733F755-B3A7-457D-80EB-40FD9442446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7" name="Metin kutusu 19">
          <a:extLst>
            <a:ext uri="{FF2B5EF4-FFF2-40B4-BE49-F238E27FC236}">
              <a16:creationId xmlns:a16="http://schemas.microsoft.com/office/drawing/2014/main" xmlns="" id="{ED64E884-05C5-47DF-84BD-9D90E3C44D6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8" name="Metin kutusu 20">
          <a:extLst>
            <a:ext uri="{FF2B5EF4-FFF2-40B4-BE49-F238E27FC236}">
              <a16:creationId xmlns:a16="http://schemas.microsoft.com/office/drawing/2014/main" xmlns="" id="{DBA8D2C6-EE20-46B9-A264-969757D6B9B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9" name="Metin kutusu 21">
          <a:extLst>
            <a:ext uri="{FF2B5EF4-FFF2-40B4-BE49-F238E27FC236}">
              <a16:creationId xmlns:a16="http://schemas.microsoft.com/office/drawing/2014/main" xmlns="" id="{DC21997E-D299-4CDF-81C1-F94915ABE20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0" name="Metin kutusu 22">
          <a:extLst>
            <a:ext uri="{FF2B5EF4-FFF2-40B4-BE49-F238E27FC236}">
              <a16:creationId xmlns:a16="http://schemas.microsoft.com/office/drawing/2014/main" xmlns="" id="{E0FEC79F-053E-49D0-917C-D5146421C44B}"/>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1" name="Metin kutusu 23">
          <a:extLst>
            <a:ext uri="{FF2B5EF4-FFF2-40B4-BE49-F238E27FC236}">
              <a16:creationId xmlns:a16="http://schemas.microsoft.com/office/drawing/2014/main" xmlns="" id="{7DDE346A-A1E9-4D92-B8E1-6F9E91E2198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22" name="Metin kutusu 24">
          <a:extLst>
            <a:ext uri="{FF2B5EF4-FFF2-40B4-BE49-F238E27FC236}">
              <a16:creationId xmlns:a16="http://schemas.microsoft.com/office/drawing/2014/main" xmlns="" id="{53512946-0460-4DEA-9F7D-6628106BA0A1}"/>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23" name="Metin kutusu 25">
          <a:extLst>
            <a:ext uri="{FF2B5EF4-FFF2-40B4-BE49-F238E27FC236}">
              <a16:creationId xmlns:a16="http://schemas.microsoft.com/office/drawing/2014/main" xmlns="" id="{08B7A132-68DF-4E3F-B84D-4C610EACA12F}"/>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4" name="Metin kutusu 26">
          <a:extLst>
            <a:ext uri="{FF2B5EF4-FFF2-40B4-BE49-F238E27FC236}">
              <a16:creationId xmlns:a16="http://schemas.microsoft.com/office/drawing/2014/main" xmlns="" id="{6435D716-BAFC-4E71-B8FE-A7D6993205F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25" name="Metin kutusu 27">
          <a:extLst>
            <a:ext uri="{FF2B5EF4-FFF2-40B4-BE49-F238E27FC236}">
              <a16:creationId xmlns:a16="http://schemas.microsoft.com/office/drawing/2014/main" xmlns="" id="{14D602AB-0EB5-41A8-9773-9B7CD7B8228E}"/>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26" name="Metin kutusu 28">
          <a:extLst>
            <a:ext uri="{FF2B5EF4-FFF2-40B4-BE49-F238E27FC236}">
              <a16:creationId xmlns:a16="http://schemas.microsoft.com/office/drawing/2014/main" xmlns="" id="{7366E823-F5DF-4A58-B8AA-5C36F8CBA01F}"/>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7" name="Metin kutusu 29">
          <a:extLst>
            <a:ext uri="{FF2B5EF4-FFF2-40B4-BE49-F238E27FC236}">
              <a16:creationId xmlns:a16="http://schemas.microsoft.com/office/drawing/2014/main" xmlns="" id="{51192F9D-EB2E-4235-85C8-3179378A6F9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8" name="Metin kutusu 30">
          <a:extLst>
            <a:ext uri="{FF2B5EF4-FFF2-40B4-BE49-F238E27FC236}">
              <a16:creationId xmlns:a16="http://schemas.microsoft.com/office/drawing/2014/main" xmlns="" id="{94AB47F6-A1D5-4459-AACE-5DAB5929497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9" name="Metin kutusu 31">
          <a:extLst>
            <a:ext uri="{FF2B5EF4-FFF2-40B4-BE49-F238E27FC236}">
              <a16:creationId xmlns:a16="http://schemas.microsoft.com/office/drawing/2014/main" xmlns="" id="{EF1A18BB-960F-45D6-9BD8-A2B01289EB4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0" name="Metin kutusu 32">
          <a:extLst>
            <a:ext uri="{FF2B5EF4-FFF2-40B4-BE49-F238E27FC236}">
              <a16:creationId xmlns:a16="http://schemas.microsoft.com/office/drawing/2014/main" xmlns="" id="{D274A087-9A61-4A11-A7A9-CAB41C59378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1" name="Metin kutusu 33">
          <a:extLst>
            <a:ext uri="{FF2B5EF4-FFF2-40B4-BE49-F238E27FC236}">
              <a16:creationId xmlns:a16="http://schemas.microsoft.com/office/drawing/2014/main" xmlns="" id="{4FD36F14-36AD-4FCB-AEA1-9D135683251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32" name="Metin kutusu 34">
          <a:extLst>
            <a:ext uri="{FF2B5EF4-FFF2-40B4-BE49-F238E27FC236}">
              <a16:creationId xmlns:a16="http://schemas.microsoft.com/office/drawing/2014/main" xmlns="" id="{528C71CE-A704-453C-819C-ED4091D31224}"/>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33" name="Metin kutusu 35">
          <a:extLst>
            <a:ext uri="{FF2B5EF4-FFF2-40B4-BE49-F238E27FC236}">
              <a16:creationId xmlns:a16="http://schemas.microsoft.com/office/drawing/2014/main" xmlns="" id="{77DD9D1E-73C9-4FD1-AD07-841EE820F9A9}"/>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4" name="Metin kutusu 36">
          <a:extLst>
            <a:ext uri="{FF2B5EF4-FFF2-40B4-BE49-F238E27FC236}">
              <a16:creationId xmlns:a16="http://schemas.microsoft.com/office/drawing/2014/main" xmlns="" id="{2F37EBEB-EFBA-4035-B6BD-51B1A05C853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5" name="Metin kutusu 37">
          <a:extLst>
            <a:ext uri="{FF2B5EF4-FFF2-40B4-BE49-F238E27FC236}">
              <a16:creationId xmlns:a16="http://schemas.microsoft.com/office/drawing/2014/main" xmlns="" id="{70164A12-78E4-4500-8629-9A52CD67B80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6" name="Metin kutusu 38">
          <a:extLst>
            <a:ext uri="{FF2B5EF4-FFF2-40B4-BE49-F238E27FC236}">
              <a16:creationId xmlns:a16="http://schemas.microsoft.com/office/drawing/2014/main" xmlns="" id="{E75E717F-DD94-4A92-BF20-71D763E47888}"/>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7" name="Metin kutusu 39">
          <a:extLst>
            <a:ext uri="{FF2B5EF4-FFF2-40B4-BE49-F238E27FC236}">
              <a16:creationId xmlns:a16="http://schemas.microsoft.com/office/drawing/2014/main" xmlns="" id="{3B6C6217-79F4-4795-BBC8-7E2EB56AD5C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8" name="Metin kutusu 40">
          <a:extLst>
            <a:ext uri="{FF2B5EF4-FFF2-40B4-BE49-F238E27FC236}">
              <a16:creationId xmlns:a16="http://schemas.microsoft.com/office/drawing/2014/main" xmlns="" id="{66C4BB8F-0293-4779-BF1A-D03032DF89A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39" name="Metin kutusu 41">
          <a:extLst>
            <a:ext uri="{FF2B5EF4-FFF2-40B4-BE49-F238E27FC236}">
              <a16:creationId xmlns:a16="http://schemas.microsoft.com/office/drawing/2014/main" xmlns="" id="{3BEDF8D8-A82F-47E8-B881-CD1A5C3021AA}"/>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40" name="Metin kutusu 42">
          <a:extLst>
            <a:ext uri="{FF2B5EF4-FFF2-40B4-BE49-F238E27FC236}">
              <a16:creationId xmlns:a16="http://schemas.microsoft.com/office/drawing/2014/main" xmlns="" id="{0B7EC483-5B89-4E6D-ADBE-6ECECB06E352}"/>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1" name="Metin kutusu 43">
          <a:extLst>
            <a:ext uri="{FF2B5EF4-FFF2-40B4-BE49-F238E27FC236}">
              <a16:creationId xmlns:a16="http://schemas.microsoft.com/office/drawing/2014/main" xmlns="" id="{F12333FD-9890-4A96-9281-CE2E47D2C92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2" name="Metin kutusu 44">
          <a:extLst>
            <a:ext uri="{FF2B5EF4-FFF2-40B4-BE49-F238E27FC236}">
              <a16:creationId xmlns:a16="http://schemas.microsoft.com/office/drawing/2014/main" xmlns="" id="{8D7465B4-9CBF-4484-B2E9-7C42F5E6C54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3" name="Metin kutusu 45">
          <a:extLst>
            <a:ext uri="{FF2B5EF4-FFF2-40B4-BE49-F238E27FC236}">
              <a16:creationId xmlns:a16="http://schemas.microsoft.com/office/drawing/2014/main" xmlns="" id="{5D083112-C18C-4400-82D6-B61A3C1BDDB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4" name="Metin kutusu 46">
          <a:extLst>
            <a:ext uri="{FF2B5EF4-FFF2-40B4-BE49-F238E27FC236}">
              <a16:creationId xmlns:a16="http://schemas.microsoft.com/office/drawing/2014/main" xmlns="" id="{28A88288-BA18-4813-A552-5F40EA93013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5" name="Metin kutusu 47">
          <a:extLst>
            <a:ext uri="{FF2B5EF4-FFF2-40B4-BE49-F238E27FC236}">
              <a16:creationId xmlns:a16="http://schemas.microsoft.com/office/drawing/2014/main" xmlns="" id="{DB88560F-58DF-4411-839B-BA706B73DD5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46" name="Metin kutusu 48">
          <a:extLst>
            <a:ext uri="{FF2B5EF4-FFF2-40B4-BE49-F238E27FC236}">
              <a16:creationId xmlns:a16="http://schemas.microsoft.com/office/drawing/2014/main" xmlns="" id="{F99F1FAE-DB98-4280-92FB-DF97E50727FB}"/>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47" name="Metin kutusu 49">
          <a:extLst>
            <a:ext uri="{FF2B5EF4-FFF2-40B4-BE49-F238E27FC236}">
              <a16:creationId xmlns:a16="http://schemas.microsoft.com/office/drawing/2014/main" xmlns="" id="{2680F61D-519B-47F9-A1E6-4B83BD27E3C3}"/>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8" name="Metin kutusu 50">
          <a:extLst>
            <a:ext uri="{FF2B5EF4-FFF2-40B4-BE49-F238E27FC236}">
              <a16:creationId xmlns:a16="http://schemas.microsoft.com/office/drawing/2014/main" xmlns="" id="{DB81FE7D-BB2F-46A3-921E-F1D99D4C8AA8}"/>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9" name="Metin kutusu 51">
          <a:extLst>
            <a:ext uri="{FF2B5EF4-FFF2-40B4-BE49-F238E27FC236}">
              <a16:creationId xmlns:a16="http://schemas.microsoft.com/office/drawing/2014/main" xmlns="" id="{87C6D7C3-8D1D-486F-8518-B5D92DCC319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0" name="Metin kutusu 52">
          <a:extLst>
            <a:ext uri="{FF2B5EF4-FFF2-40B4-BE49-F238E27FC236}">
              <a16:creationId xmlns:a16="http://schemas.microsoft.com/office/drawing/2014/main" xmlns="" id="{D27E0455-53A3-47E3-AE60-F154D2F1A1C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1" name="Metin kutusu 53">
          <a:extLst>
            <a:ext uri="{FF2B5EF4-FFF2-40B4-BE49-F238E27FC236}">
              <a16:creationId xmlns:a16="http://schemas.microsoft.com/office/drawing/2014/main" xmlns="" id="{A94746A4-2739-4303-887E-4BAE54A2370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2" name="Metin kutusu 54">
          <a:extLst>
            <a:ext uri="{FF2B5EF4-FFF2-40B4-BE49-F238E27FC236}">
              <a16:creationId xmlns:a16="http://schemas.microsoft.com/office/drawing/2014/main" xmlns="" id="{3D04CDE8-A7E3-4A20-9B6C-67FA04445AB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53" name="Metin kutusu 55">
          <a:extLst>
            <a:ext uri="{FF2B5EF4-FFF2-40B4-BE49-F238E27FC236}">
              <a16:creationId xmlns:a16="http://schemas.microsoft.com/office/drawing/2014/main" xmlns="" id="{40AA562F-26D7-451A-B044-F48BBD10EB1D}"/>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54" name="Metin kutusu 56">
          <a:extLst>
            <a:ext uri="{FF2B5EF4-FFF2-40B4-BE49-F238E27FC236}">
              <a16:creationId xmlns:a16="http://schemas.microsoft.com/office/drawing/2014/main" xmlns="" id="{6DB88C94-20CE-4301-9A4A-70ECA40ACAFA}"/>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5" name="Metin kutusu 57">
          <a:extLst>
            <a:ext uri="{FF2B5EF4-FFF2-40B4-BE49-F238E27FC236}">
              <a16:creationId xmlns:a16="http://schemas.microsoft.com/office/drawing/2014/main" xmlns="" id="{BF09339C-BA6F-4B70-B533-A5F26B157CF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6" name="Metin kutusu 58">
          <a:extLst>
            <a:ext uri="{FF2B5EF4-FFF2-40B4-BE49-F238E27FC236}">
              <a16:creationId xmlns:a16="http://schemas.microsoft.com/office/drawing/2014/main" xmlns="" id="{0D3FC473-9BF5-4376-9397-0861B25A0F8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7" name="Metin kutusu 59">
          <a:extLst>
            <a:ext uri="{FF2B5EF4-FFF2-40B4-BE49-F238E27FC236}">
              <a16:creationId xmlns:a16="http://schemas.microsoft.com/office/drawing/2014/main" xmlns="" id="{38E35EB6-4B52-4537-8484-AA15625373B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8" name="Metin kutusu 60">
          <a:extLst>
            <a:ext uri="{FF2B5EF4-FFF2-40B4-BE49-F238E27FC236}">
              <a16:creationId xmlns:a16="http://schemas.microsoft.com/office/drawing/2014/main" xmlns="" id="{C59D1ADF-FDF7-4B65-ABBD-3A7D60D6744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9" name="Metin kutusu 61">
          <a:extLst>
            <a:ext uri="{FF2B5EF4-FFF2-40B4-BE49-F238E27FC236}">
              <a16:creationId xmlns:a16="http://schemas.microsoft.com/office/drawing/2014/main" xmlns="" id="{01F9D961-DB44-44B6-BF22-FEEB05718F0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0" name="Metin kutusu 62">
          <a:extLst>
            <a:ext uri="{FF2B5EF4-FFF2-40B4-BE49-F238E27FC236}">
              <a16:creationId xmlns:a16="http://schemas.microsoft.com/office/drawing/2014/main" xmlns="" id="{18AE5CC9-EB13-47F2-90E3-37FD4E9A211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1" name="Metin kutusu 63">
          <a:extLst>
            <a:ext uri="{FF2B5EF4-FFF2-40B4-BE49-F238E27FC236}">
              <a16:creationId xmlns:a16="http://schemas.microsoft.com/office/drawing/2014/main" xmlns="" id="{C679712F-4FB8-4A7C-ADF0-E10385E7F48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2" name="Metin kutusu 64">
          <a:extLst>
            <a:ext uri="{FF2B5EF4-FFF2-40B4-BE49-F238E27FC236}">
              <a16:creationId xmlns:a16="http://schemas.microsoft.com/office/drawing/2014/main" xmlns="" id="{BA7304DF-ED95-4DEC-9B72-2F7577DB51F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63" name="Metin kutusu 65">
          <a:extLst>
            <a:ext uri="{FF2B5EF4-FFF2-40B4-BE49-F238E27FC236}">
              <a16:creationId xmlns:a16="http://schemas.microsoft.com/office/drawing/2014/main" xmlns="" id="{490F9825-C7E8-47B5-B3AD-385E4544D4A9}"/>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64" name="Metin kutusu 66">
          <a:extLst>
            <a:ext uri="{FF2B5EF4-FFF2-40B4-BE49-F238E27FC236}">
              <a16:creationId xmlns:a16="http://schemas.microsoft.com/office/drawing/2014/main" xmlns="" id="{2D78BAAA-AA61-4065-A1FD-B9F4284B12F7}"/>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5" name="Metin kutusu 67">
          <a:extLst>
            <a:ext uri="{FF2B5EF4-FFF2-40B4-BE49-F238E27FC236}">
              <a16:creationId xmlns:a16="http://schemas.microsoft.com/office/drawing/2014/main" xmlns="" id="{4D932824-8046-45DC-8B44-EB65D09E5AB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6" name="Metin kutusu 68">
          <a:extLst>
            <a:ext uri="{FF2B5EF4-FFF2-40B4-BE49-F238E27FC236}">
              <a16:creationId xmlns:a16="http://schemas.microsoft.com/office/drawing/2014/main" xmlns="" id="{CCEAA8A6-6020-4D02-96BB-D99418E537F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7" name="Metin kutusu 69">
          <a:extLst>
            <a:ext uri="{FF2B5EF4-FFF2-40B4-BE49-F238E27FC236}">
              <a16:creationId xmlns:a16="http://schemas.microsoft.com/office/drawing/2014/main" xmlns="" id="{391F61C5-1798-4872-90BA-64F38A97F29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8" name="Metin kutusu 70">
          <a:extLst>
            <a:ext uri="{FF2B5EF4-FFF2-40B4-BE49-F238E27FC236}">
              <a16:creationId xmlns:a16="http://schemas.microsoft.com/office/drawing/2014/main" xmlns="" id="{E65D5AAA-94FD-4B39-BDDB-DB3B2CF6980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9" name="Metin kutusu 71">
          <a:extLst>
            <a:ext uri="{FF2B5EF4-FFF2-40B4-BE49-F238E27FC236}">
              <a16:creationId xmlns:a16="http://schemas.microsoft.com/office/drawing/2014/main" xmlns="" id="{DDD0990B-8817-4E7C-B202-B8AEA196FA1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0" name="Metin kutusu 72">
          <a:extLst>
            <a:ext uri="{FF2B5EF4-FFF2-40B4-BE49-F238E27FC236}">
              <a16:creationId xmlns:a16="http://schemas.microsoft.com/office/drawing/2014/main" xmlns="" id="{00F2312C-4C76-424C-9FD7-63DF89E55558}"/>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1" name="Metin kutusu 73">
          <a:extLst>
            <a:ext uri="{FF2B5EF4-FFF2-40B4-BE49-F238E27FC236}">
              <a16:creationId xmlns:a16="http://schemas.microsoft.com/office/drawing/2014/main" xmlns="" id="{3D5C6988-DA32-42C6-8110-CF329C35794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2" name="Metin kutusu 74">
          <a:extLst>
            <a:ext uri="{FF2B5EF4-FFF2-40B4-BE49-F238E27FC236}">
              <a16:creationId xmlns:a16="http://schemas.microsoft.com/office/drawing/2014/main" xmlns="" id="{A4F7DA80-5618-47E4-B727-B36C2E9602F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3" name="Metin kutusu 75">
          <a:extLst>
            <a:ext uri="{FF2B5EF4-FFF2-40B4-BE49-F238E27FC236}">
              <a16:creationId xmlns:a16="http://schemas.microsoft.com/office/drawing/2014/main" xmlns="" id="{E2D344C1-5F23-4A97-BCD6-503E1B2B77B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4" name="Metin kutusu 76">
          <a:extLst>
            <a:ext uri="{FF2B5EF4-FFF2-40B4-BE49-F238E27FC236}">
              <a16:creationId xmlns:a16="http://schemas.microsoft.com/office/drawing/2014/main" xmlns="" id="{9AD2F15B-6A34-4C03-A9A6-9996680D359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5" name="Metin kutusu 77">
          <a:extLst>
            <a:ext uri="{FF2B5EF4-FFF2-40B4-BE49-F238E27FC236}">
              <a16:creationId xmlns:a16="http://schemas.microsoft.com/office/drawing/2014/main" xmlns="" id="{B0D82E72-73CA-4478-A544-A62043DC000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76" name="Metin kutusu 78">
          <a:extLst>
            <a:ext uri="{FF2B5EF4-FFF2-40B4-BE49-F238E27FC236}">
              <a16:creationId xmlns:a16="http://schemas.microsoft.com/office/drawing/2014/main" xmlns="" id="{A6618276-3969-40A8-BA84-51384B66DFD6}"/>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77" name="Metin kutusu 79">
          <a:extLst>
            <a:ext uri="{FF2B5EF4-FFF2-40B4-BE49-F238E27FC236}">
              <a16:creationId xmlns:a16="http://schemas.microsoft.com/office/drawing/2014/main" xmlns="" id="{938FA3E2-CEDD-4AC1-80B7-399FC960C356}"/>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8" name="Metin kutusu 80">
          <a:extLst>
            <a:ext uri="{FF2B5EF4-FFF2-40B4-BE49-F238E27FC236}">
              <a16:creationId xmlns:a16="http://schemas.microsoft.com/office/drawing/2014/main" xmlns="" id="{EEF29D2F-3C6E-4F04-B48B-4CDED6C2A4F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9" name="Metin kutusu 81">
          <a:extLst>
            <a:ext uri="{FF2B5EF4-FFF2-40B4-BE49-F238E27FC236}">
              <a16:creationId xmlns:a16="http://schemas.microsoft.com/office/drawing/2014/main" xmlns="" id="{2EB13ECF-350B-439C-8B8D-5C1F39728C9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0" name="Metin kutusu 82">
          <a:extLst>
            <a:ext uri="{FF2B5EF4-FFF2-40B4-BE49-F238E27FC236}">
              <a16:creationId xmlns:a16="http://schemas.microsoft.com/office/drawing/2014/main" xmlns="" id="{56A82A84-1DE2-4A0F-8FB1-2CF488E499F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1" name="Metin kutusu 83">
          <a:extLst>
            <a:ext uri="{FF2B5EF4-FFF2-40B4-BE49-F238E27FC236}">
              <a16:creationId xmlns:a16="http://schemas.microsoft.com/office/drawing/2014/main" xmlns="" id="{F7DE62C1-CD09-435D-AC39-CD38CC1EA73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2" name="Metin kutusu 84">
          <a:extLst>
            <a:ext uri="{FF2B5EF4-FFF2-40B4-BE49-F238E27FC236}">
              <a16:creationId xmlns:a16="http://schemas.microsoft.com/office/drawing/2014/main" xmlns="" id="{BEB0C2BD-F93D-469A-9B74-AA800148CB6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3" name="Metin kutusu 85">
          <a:extLst>
            <a:ext uri="{FF2B5EF4-FFF2-40B4-BE49-F238E27FC236}">
              <a16:creationId xmlns:a16="http://schemas.microsoft.com/office/drawing/2014/main" xmlns="" id="{71620E01-FF82-4F2F-9423-B2F43B89E97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4" name="Metin kutusu 86">
          <a:extLst>
            <a:ext uri="{FF2B5EF4-FFF2-40B4-BE49-F238E27FC236}">
              <a16:creationId xmlns:a16="http://schemas.microsoft.com/office/drawing/2014/main" xmlns="" id="{D70614C5-23BC-402B-85E8-EEBE62C80F7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5" name="Metin kutusu 87">
          <a:extLst>
            <a:ext uri="{FF2B5EF4-FFF2-40B4-BE49-F238E27FC236}">
              <a16:creationId xmlns:a16="http://schemas.microsoft.com/office/drawing/2014/main" xmlns="" id="{7E6DE6F7-94D6-446B-9B15-9264764D211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6" name="Metin kutusu 88">
          <a:extLst>
            <a:ext uri="{FF2B5EF4-FFF2-40B4-BE49-F238E27FC236}">
              <a16:creationId xmlns:a16="http://schemas.microsoft.com/office/drawing/2014/main" xmlns="" id="{C8F9A285-032F-4212-81E0-F1C0F859B0D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7" name="Metin kutusu 89">
          <a:extLst>
            <a:ext uri="{FF2B5EF4-FFF2-40B4-BE49-F238E27FC236}">
              <a16:creationId xmlns:a16="http://schemas.microsoft.com/office/drawing/2014/main" xmlns="" id="{F8A2C764-83E5-4588-A562-D160689DEC4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8" name="Metin kutusu 90">
          <a:extLst>
            <a:ext uri="{FF2B5EF4-FFF2-40B4-BE49-F238E27FC236}">
              <a16:creationId xmlns:a16="http://schemas.microsoft.com/office/drawing/2014/main" xmlns="" id="{D3D30FAB-0EF2-4850-BB29-B56C3D4BD67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89" name="Metin kutusu 91">
          <a:extLst>
            <a:ext uri="{FF2B5EF4-FFF2-40B4-BE49-F238E27FC236}">
              <a16:creationId xmlns:a16="http://schemas.microsoft.com/office/drawing/2014/main" xmlns="" id="{8176773A-B038-4696-B590-267043C3114C}"/>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90" name="Metin kutusu 92">
          <a:extLst>
            <a:ext uri="{FF2B5EF4-FFF2-40B4-BE49-F238E27FC236}">
              <a16:creationId xmlns:a16="http://schemas.microsoft.com/office/drawing/2014/main" xmlns="" id="{AD782FC6-8F15-405F-B78E-2FB8E02BB84B}"/>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1" name="Metin kutusu 93">
          <a:extLst>
            <a:ext uri="{FF2B5EF4-FFF2-40B4-BE49-F238E27FC236}">
              <a16:creationId xmlns:a16="http://schemas.microsoft.com/office/drawing/2014/main" xmlns="" id="{677936B9-4CCF-4EBD-8245-65268484FAA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2" name="Metin kutusu 94">
          <a:extLst>
            <a:ext uri="{FF2B5EF4-FFF2-40B4-BE49-F238E27FC236}">
              <a16:creationId xmlns:a16="http://schemas.microsoft.com/office/drawing/2014/main" xmlns="" id="{3FA5E3FB-1DB0-472A-8610-1F6F9DEB72F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3" name="Metin kutusu 95">
          <a:extLst>
            <a:ext uri="{FF2B5EF4-FFF2-40B4-BE49-F238E27FC236}">
              <a16:creationId xmlns:a16="http://schemas.microsoft.com/office/drawing/2014/main" xmlns="" id="{74C1C453-8795-48F2-A8E2-CBA598C9E71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4" name="Metin kutusu 96">
          <a:extLst>
            <a:ext uri="{FF2B5EF4-FFF2-40B4-BE49-F238E27FC236}">
              <a16:creationId xmlns:a16="http://schemas.microsoft.com/office/drawing/2014/main" xmlns="" id="{615887DC-B916-410D-A2C1-1AF50BD25D8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5" name="Metin kutusu 97">
          <a:extLst>
            <a:ext uri="{FF2B5EF4-FFF2-40B4-BE49-F238E27FC236}">
              <a16:creationId xmlns:a16="http://schemas.microsoft.com/office/drawing/2014/main" xmlns="" id="{D5750A76-3EAF-4F12-94BB-BA35AE9A0B0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6" name="Metin kutusu 98">
          <a:extLst>
            <a:ext uri="{FF2B5EF4-FFF2-40B4-BE49-F238E27FC236}">
              <a16:creationId xmlns:a16="http://schemas.microsoft.com/office/drawing/2014/main" xmlns="" id="{1CA89A72-1055-44A5-9096-DBBC11EBCA8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7" name="Metin kutusu 99">
          <a:extLst>
            <a:ext uri="{FF2B5EF4-FFF2-40B4-BE49-F238E27FC236}">
              <a16:creationId xmlns:a16="http://schemas.microsoft.com/office/drawing/2014/main" xmlns="" id="{F785074D-B5FF-4413-848D-EDDEE5884F4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8" name="Metin kutusu 100">
          <a:extLst>
            <a:ext uri="{FF2B5EF4-FFF2-40B4-BE49-F238E27FC236}">
              <a16:creationId xmlns:a16="http://schemas.microsoft.com/office/drawing/2014/main" xmlns="" id="{C56F77EB-17D2-425A-AD9D-7ECD4562172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9" name="Metin kutusu 101">
          <a:extLst>
            <a:ext uri="{FF2B5EF4-FFF2-40B4-BE49-F238E27FC236}">
              <a16:creationId xmlns:a16="http://schemas.microsoft.com/office/drawing/2014/main" xmlns="" id="{E484BC7C-B517-437F-B90A-C5D50E2DEAC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0" name="Metin kutusu 102">
          <a:extLst>
            <a:ext uri="{FF2B5EF4-FFF2-40B4-BE49-F238E27FC236}">
              <a16:creationId xmlns:a16="http://schemas.microsoft.com/office/drawing/2014/main" xmlns="" id="{D0BAC3BD-46E4-4BBE-BC1D-AC29B7AB77B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1" name="Metin kutusu 103">
          <a:extLst>
            <a:ext uri="{FF2B5EF4-FFF2-40B4-BE49-F238E27FC236}">
              <a16:creationId xmlns:a16="http://schemas.microsoft.com/office/drawing/2014/main" xmlns="" id="{99C28954-B89F-4C1E-88BF-40391F67507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02" name="Metin kutusu 104">
          <a:extLst>
            <a:ext uri="{FF2B5EF4-FFF2-40B4-BE49-F238E27FC236}">
              <a16:creationId xmlns:a16="http://schemas.microsoft.com/office/drawing/2014/main" xmlns="" id="{26352603-9745-4AF9-9877-030853D94150}"/>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03" name="Metin kutusu 105">
          <a:extLst>
            <a:ext uri="{FF2B5EF4-FFF2-40B4-BE49-F238E27FC236}">
              <a16:creationId xmlns:a16="http://schemas.microsoft.com/office/drawing/2014/main" xmlns="" id="{8B0106D7-F594-48FA-B1A7-ADC07AFE4E19}"/>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4" name="Metin kutusu 106">
          <a:extLst>
            <a:ext uri="{FF2B5EF4-FFF2-40B4-BE49-F238E27FC236}">
              <a16:creationId xmlns:a16="http://schemas.microsoft.com/office/drawing/2014/main" xmlns="" id="{B361B316-2345-473B-981F-68F787AC9E1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5" name="Metin kutusu 107">
          <a:extLst>
            <a:ext uri="{FF2B5EF4-FFF2-40B4-BE49-F238E27FC236}">
              <a16:creationId xmlns:a16="http://schemas.microsoft.com/office/drawing/2014/main" xmlns="" id="{F9D53A17-FAA8-4FF0-9095-0FC4BB10AB4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6" name="Metin kutusu 108">
          <a:extLst>
            <a:ext uri="{FF2B5EF4-FFF2-40B4-BE49-F238E27FC236}">
              <a16:creationId xmlns:a16="http://schemas.microsoft.com/office/drawing/2014/main" xmlns="" id="{5F7F83DD-6B10-481B-B396-A68E3089F58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7" name="Metin kutusu 109">
          <a:extLst>
            <a:ext uri="{FF2B5EF4-FFF2-40B4-BE49-F238E27FC236}">
              <a16:creationId xmlns:a16="http://schemas.microsoft.com/office/drawing/2014/main" xmlns="" id="{3601C4A7-4E14-4EAA-A5E1-C0E48797A94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8" name="Metin kutusu 110">
          <a:extLst>
            <a:ext uri="{FF2B5EF4-FFF2-40B4-BE49-F238E27FC236}">
              <a16:creationId xmlns:a16="http://schemas.microsoft.com/office/drawing/2014/main" xmlns="" id="{77E79DE9-6F7C-4A5C-93BB-46C5ED70247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9" name="Metin kutusu 111">
          <a:extLst>
            <a:ext uri="{FF2B5EF4-FFF2-40B4-BE49-F238E27FC236}">
              <a16:creationId xmlns:a16="http://schemas.microsoft.com/office/drawing/2014/main" xmlns="" id="{EFC31CA5-49B0-42CD-AF71-8A5894F9FC6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0" name="Metin kutusu 112">
          <a:extLst>
            <a:ext uri="{FF2B5EF4-FFF2-40B4-BE49-F238E27FC236}">
              <a16:creationId xmlns:a16="http://schemas.microsoft.com/office/drawing/2014/main" xmlns="" id="{F6225881-C8A7-40D9-9D7A-EF6AB0ED9B0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1" name="Metin kutusu 113">
          <a:extLst>
            <a:ext uri="{FF2B5EF4-FFF2-40B4-BE49-F238E27FC236}">
              <a16:creationId xmlns:a16="http://schemas.microsoft.com/office/drawing/2014/main" xmlns="" id="{28E441CD-505F-4698-B258-48D32F1A0EE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2" name="Metin kutusu 114">
          <a:extLst>
            <a:ext uri="{FF2B5EF4-FFF2-40B4-BE49-F238E27FC236}">
              <a16:creationId xmlns:a16="http://schemas.microsoft.com/office/drawing/2014/main" xmlns="" id="{99B4AD3D-46FD-4000-82F8-1A2C76322D98}"/>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3" name="Metin kutusu 118">
          <a:extLst>
            <a:ext uri="{FF2B5EF4-FFF2-40B4-BE49-F238E27FC236}">
              <a16:creationId xmlns:a16="http://schemas.microsoft.com/office/drawing/2014/main" xmlns="" id="{52E19E76-9742-4872-84AE-26D3BCC7D5F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4" name="Metin kutusu 119">
          <a:extLst>
            <a:ext uri="{FF2B5EF4-FFF2-40B4-BE49-F238E27FC236}">
              <a16:creationId xmlns:a16="http://schemas.microsoft.com/office/drawing/2014/main" xmlns="" id="{20851063-C4F4-4EE7-BBAE-9BFD72932D1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5" name="Metin kutusu 120">
          <a:extLst>
            <a:ext uri="{FF2B5EF4-FFF2-40B4-BE49-F238E27FC236}">
              <a16:creationId xmlns:a16="http://schemas.microsoft.com/office/drawing/2014/main" xmlns="" id="{0466C4E0-55C8-4AA8-BB4C-EB90E4CA47E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16" name="Metin kutusu 121">
          <a:extLst>
            <a:ext uri="{FF2B5EF4-FFF2-40B4-BE49-F238E27FC236}">
              <a16:creationId xmlns:a16="http://schemas.microsoft.com/office/drawing/2014/main" xmlns="" id="{4E49D9E3-9F0B-4EC8-A0A8-6BC2605C69B7}"/>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17" name="Metin kutusu 122">
          <a:extLst>
            <a:ext uri="{FF2B5EF4-FFF2-40B4-BE49-F238E27FC236}">
              <a16:creationId xmlns:a16="http://schemas.microsoft.com/office/drawing/2014/main" xmlns="" id="{CA48434D-6AB7-4CAC-97A4-3F07A551DE7E}"/>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8" name="Metin kutusu 123">
          <a:extLst>
            <a:ext uri="{FF2B5EF4-FFF2-40B4-BE49-F238E27FC236}">
              <a16:creationId xmlns:a16="http://schemas.microsoft.com/office/drawing/2014/main" xmlns="" id="{4438E4BA-21F6-4E01-9412-8966A234A71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9" name="Metin kutusu 124">
          <a:extLst>
            <a:ext uri="{FF2B5EF4-FFF2-40B4-BE49-F238E27FC236}">
              <a16:creationId xmlns:a16="http://schemas.microsoft.com/office/drawing/2014/main" xmlns="" id="{98E398CD-3060-480E-A137-FF3FF80DB50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0" name="Metin kutusu 125">
          <a:extLst>
            <a:ext uri="{FF2B5EF4-FFF2-40B4-BE49-F238E27FC236}">
              <a16:creationId xmlns:a16="http://schemas.microsoft.com/office/drawing/2014/main" xmlns="" id="{4EBE495B-3D49-42D7-BA08-D8F0934825B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1" name="Metin kutusu 126">
          <a:extLst>
            <a:ext uri="{FF2B5EF4-FFF2-40B4-BE49-F238E27FC236}">
              <a16:creationId xmlns:a16="http://schemas.microsoft.com/office/drawing/2014/main" xmlns="" id="{F7C1AB27-B712-4E98-B311-0EE13D7F908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2" name="Metin kutusu 127">
          <a:extLst>
            <a:ext uri="{FF2B5EF4-FFF2-40B4-BE49-F238E27FC236}">
              <a16:creationId xmlns:a16="http://schemas.microsoft.com/office/drawing/2014/main" xmlns="" id="{ACDD58FD-69DA-4CBD-889A-70ED67E134F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3" name="Metin kutusu 128">
          <a:extLst>
            <a:ext uri="{FF2B5EF4-FFF2-40B4-BE49-F238E27FC236}">
              <a16:creationId xmlns:a16="http://schemas.microsoft.com/office/drawing/2014/main" xmlns="" id="{452E37A1-0CE8-44A7-BBD0-4CAD4FA22E5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4" name="Metin kutusu 129">
          <a:extLst>
            <a:ext uri="{FF2B5EF4-FFF2-40B4-BE49-F238E27FC236}">
              <a16:creationId xmlns:a16="http://schemas.microsoft.com/office/drawing/2014/main" xmlns="" id="{1B4EC05E-932D-44F9-9589-6225AD17262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25" name="Metin kutusu 130">
          <a:extLst>
            <a:ext uri="{FF2B5EF4-FFF2-40B4-BE49-F238E27FC236}">
              <a16:creationId xmlns:a16="http://schemas.microsoft.com/office/drawing/2014/main" xmlns="" id="{CEB47BCC-05C8-4C54-B447-5E10E9A5CE86}"/>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26" name="Metin kutusu 131">
          <a:extLst>
            <a:ext uri="{FF2B5EF4-FFF2-40B4-BE49-F238E27FC236}">
              <a16:creationId xmlns:a16="http://schemas.microsoft.com/office/drawing/2014/main" xmlns="" id="{9F9CAC02-5302-4812-B97B-B64E1EA45F59}"/>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7" name="Metin kutusu 132">
          <a:extLst>
            <a:ext uri="{FF2B5EF4-FFF2-40B4-BE49-F238E27FC236}">
              <a16:creationId xmlns:a16="http://schemas.microsoft.com/office/drawing/2014/main" xmlns="" id="{6CF4D321-FC40-4F48-A3EE-EE8C210A952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28" name="Metin kutusu 133">
          <a:extLst>
            <a:ext uri="{FF2B5EF4-FFF2-40B4-BE49-F238E27FC236}">
              <a16:creationId xmlns:a16="http://schemas.microsoft.com/office/drawing/2014/main" xmlns="" id="{AF4F1B67-B870-4CCF-8A8E-D00CC33D5C08}"/>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29" name="Metin kutusu 134">
          <a:extLst>
            <a:ext uri="{FF2B5EF4-FFF2-40B4-BE49-F238E27FC236}">
              <a16:creationId xmlns:a16="http://schemas.microsoft.com/office/drawing/2014/main" xmlns="" id="{925C3E36-231A-4B24-928F-E1CD1B095F7E}"/>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0" name="Metin kutusu 135">
          <a:extLst>
            <a:ext uri="{FF2B5EF4-FFF2-40B4-BE49-F238E27FC236}">
              <a16:creationId xmlns:a16="http://schemas.microsoft.com/office/drawing/2014/main" xmlns="" id="{311CC237-AA2D-4B45-984E-43D576A4FAE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1" name="Metin kutusu 354">
          <a:extLst>
            <a:ext uri="{FF2B5EF4-FFF2-40B4-BE49-F238E27FC236}">
              <a16:creationId xmlns:a16="http://schemas.microsoft.com/office/drawing/2014/main" xmlns="" id="{A427D8F4-5EB7-4BA0-8DBD-58F21FB5A79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2" name="Metin kutusu 355">
          <a:extLst>
            <a:ext uri="{FF2B5EF4-FFF2-40B4-BE49-F238E27FC236}">
              <a16:creationId xmlns:a16="http://schemas.microsoft.com/office/drawing/2014/main" xmlns="" id="{176138EE-9376-4DD3-A8BF-A64966EE3CB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33" name="Metin kutusu 356">
          <a:extLst>
            <a:ext uri="{FF2B5EF4-FFF2-40B4-BE49-F238E27FC236}">
              <a16:creationId xmlns:a16="http://schemas.microsoft.com/office/drawing/2014/main" xmlns="" id="{517712F7-F832-47B4-B76C-960E9997B111}"/>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34" name="Metin kutusu 357">
          <a:extLst>
            <a:ext uri="{FF2B5EF4-FFF2-40B4-BE49-F238E27FC236}">
              <a16:creationId xmlns:a16="http://schemas.microsoft.com/office/drawing/2014/main" xmlns="" id="{B0A6754B-AFAC-4CFB-8EFA-1CF4A9DFEF4B}"/>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5" name="Metin kutusu 358">
          <a:extLst>
            <a:ext uri="{FF2B5EF4-FFF2-40B4-BE49-F238E27FC236}">
              <a16:creationId xmlns:a16="http://schemas.microsoft.com/office/drawing/2014/main" xmlns="" id="{953B4365-C6B8-48E8-9E8F-DA31AFD82FF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6" name="Metin kutusu 359">
          <a:extLst>
            <a:ext uri="{FF2B5EF4-FFF2-40B4-BE49-F238E27FC236}">
              <a16:creationId xmlns:a16="http://schemas.microsoft.com/office/drawing/2014/main" xmlns="" id="{B60BD307-9FF7-42BC-AA41-45E724F0534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7" name="Metin kutusu 360">
          <a:extLst>
            <a:ext uri="{FF2B5EF4-FFF2-40B4-BE49-F238E27FC236}">
              <a16:creationId xmlns:a16="http://schemas.microsoft.com/office/drawing/2014/main" xmlns="" id="{FC12C4ED-A8A5-457B-A80B-0AAB5F0CFCA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8" name="Metin kutusu 361">
          <a:extLst>
            <a:ext uri="{FF2B5EF4-FFF2-40B4-BE49-F238E27FC236}">
              <a16:creationId xmlns:a16="http://schemas.microsoft.com/office/drawing/2014/main" xmlns="" id="{928372F0-7392-44DF-9AE3-43CB098BED6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9" name="Metin kutusu 362">
          <a:extLst>
            <a:ext uri="{FF2B5EF4-FFF2-40B4-BE49-F238E27FC236}">
              <a16:creationId xmlns:a16="http://schemas.microsoft.com/office/drawing/2014/main" xmlns="" id="{9AF9820F-1D1B-4C6D-9BFE-8C903F6CE16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0" name="Metin kutusu 363">
          <a:extLst>
            <a:ext uri="{FF2B5EF4-FFF2-40B4-BE49-F238E27FC236}">
              <a16:creationId xmlns:a16="http://schemas.microsoft.com/office/drawing/2014/main" xmlns="" id="{111B4608-BC34-428B-BB62-8677F914F8E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1" name="Metin kutusu 364">
          <a:extLst>
            <a:ext uri="{FF2B5EF4-FFF2-40B4-BE49-F238E27FC236}">
              <a16:creationId xmlns:a16="http://schemas.microsoft.com/office/drawing/2014/main" xmlns="" id="{3373D8C3-200B-40B3-A31F-9E14F5A6EF0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2" name="Metin kutusu 365">
          <a:extLst>
            <a:ext uri="{FF2B5EF4-FFF2-40B4-BE49-F238E27FC236}">
              <a16:creationId xmlns:a16="http://schemas.microsoft.com/office/drawing/2014/main" xmlns="" id="{73EA4039-210A-4B37-B4FC-B0136562C91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3" name="Metin kutusu 366">
          <a:extLst>
            <a:ext uri="{FF2B5EF4-FFF2-40B4-BE49-F238E27FC236}">
              <a16:creationId xmlns:a16="http://schemas.microsoft.com/office/drawing/2014/main" xmlns="" id="{058A370E-5F9B-43D5-8DAF-C7C9B2BE9D1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4" name="Metin kutusu 367">
          <a:extLst>
            <a:ext uri="{FF2B5EF4-FFF2-40B4-BE49-F238E27FC236}">
              <a16:creationId xmlns:a16="http://schemas.microsoft.com/office/drawing/2014/main" xmlns="" id="{BF38E133-FF3D-434D-811A-30BB9270A44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5" name="Metin kutusu 368">
          <a:extLst>
            <a:ext uri="{FF2B5EF4-FFF2-40B4-BE49-F238E27FC236}">
              <a16:creationId xmlns:a16="http://schemas.microsoft.com/office/drawing/2014/main" xmlns="" id="{8277962A-AEE4-4186-B81D-A2965DBC996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6" name="Metin kutusu 369">
          <a:extLst>
            <a:ext uri="{FF2B5EF4-FFF2-40B4-BE49-F238E27FC236}">
              <a16:creationId xmlns:a16="http://schemas.microsoft.com/office/drawing/2014/main" xmlns="" id="{57BBB872-DE5B-41BD-AD32-EE561AB475A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7" name="Metin kutusu 370">
          <a:extLst>
            <a:ext uri="{FF2B5EF4-FFF2-40B4-BE49-F238E27FC236}">
              <a16:creationId xmlns:a16="http://schemas.microsoft.com/office/drawing/2014/main" xmlns="" id="{77DFBE6D-1D14-4A81-AB54-83182E4DB27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8" name="Metin kutusu 371">
          <a:extLst>
            <a:ext uri="{FF2B5EF4-FFF2-40B4-BE49-F238E27FC236}">
              <a16:creationId xmlns:a16="http://schemas.microsoft.com/office/drawing/2014/main" xmlns="" id="{EC5BF7E5-A29A-45C3-97B4-C76C1F688E5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9" name="Metin kutusu 372">
          <a:extLst>
            <a:ext uri="{FF2B5EF4-FFF2-40B4-BE49-F238E27FC236}">
              <a16:creationId xmlns:a16="http://schemas.microsoft.com/office/drawing/2014/main" xmlns="" id="{942E9E72-6649-4C1A-B78B-22441A312AC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0" name="Metin kutusu 1">
          <a:extLst>
            <a:ext uri="{FF2B5EF4-FFF2-40B4-BE49-F238E27FC236}">
              <a16:creationId xmlns:a16="http://schemas.microsoft.com/office/drawing/2014/main" xmlns="" id="{2DD1CB2C-BCA9-47E0-B353-6C00023AB57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1" name="Metin kutusu 2">
          <a:extLst>
            <a:ext uri="{FF2B5EF4-FFF2-40B4-BE49-F238E27FC236}">
              <a16:creationId xmlns:a16="http://schemas.microsoft.com/office/drawing/2014/main" xmlns="" id="{3D45955D-4AAD-4AEC-9F2C-E174F76EF07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52" name="Metin kutusu 3">
          <a:extLst>
            <a:ext uri="{FF2B5EF4-FFF2-40B4-BE49-F238E27FC236}">
              <a16:creationId xmlns:a16="http://schemas.microsoft.com/office/drawing/2014/main" xmlns="" id="{6F58561A-108A-4E21-867B-E075C7F4365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53" name="Metin kutusu 4">
          <a:extLst>
            <a:ext uri="{FF2B5EF4-FFF2-40B4-BE49-F238E27FC236}">
              <a16:creationId xmlns:a16="http://schemas.microsoft.com/office/drawing/2014/main" xmlns="" id="{BB9CB2EF-0F35-4F07-89DD-F52F7BEB3CD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4" name="Metin kutusu 5">
          <a:extLst>
            <a:ext uri="{FF2B5EF4-FFF2-40B4-BE49-F238E27FC236}">
              <a16:creationId xmlns:a16="http://schemas.microsoft.com/office/drawing/2014/main" xmlns="" id="{DF36EC0F-CCBF-4D5A-8BC7-D3BEC271BB1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5" name="Metin kutusu 6">
          <a:extLst>
            <a:ext uri="{FF2B5EF4-FFF2-40B4-BE49-F238E27FC236}">
              <a16:creationId xmlns:a16="http://schemas.microsoft.com/office/drawing/2014/main" xmlns="" id="{9A77E6FB-A305-4968-943C-4C97C66E74F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6" name="Metin kutusu 9">
          <a:extLst>
            <a:ext uri="{FF2B5EF4-FFF2-40B4-BE49-F238E27FC236}">
              <a16:creationId xmlns:a16="http://schemas.microsoft.com/office/drawing/2014/main" xmlns="" id="{33B52AD4-37BE-4FB6-8CFC-BD43F6C904A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7" name="Metin kutusu 10">
          <a:extLst>
            <a:ext uri="{FF2B5EF4-FFF2-40B4-BE49-F238E27FC236}">
              <a16:creationId xmlns:a16="http://schemas.microsoft.com/office/drawing/2014/main" xmlns="" id="{B491FCC7-2094-457D-943B-91608C535DE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8" name="Metin kutusu 11">
          <a:extLst>
            <a:ext uri="{FF2B5EF4-FFF2-40B4-BE49-F238E27FC236}">
              <a16:creationId xmlns:a16="http://schemas.microsoft.com/office/drawing/2014/main" xmlns="" id="{D5CA1C62-DECF-434F-BF3C-1362BCED06A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9" name="Metin kutusu 12">
          <a:extLst>
            <a:ext uri="{FF2B5EF4-FFF2-40B4-BE49-F238E27FC236}">
              <a16:creationId xmlns:a16="http://schemas.microsoft.com/office/drawing/2014/main" xmlns="" id="{64433A2A-C6C1-406C-B680-5D371535FDA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0" name="Metin kutusu 13">
          <a:extLst>
            <a:ext uri="{FF2B5EF4-FFF2-40B4-BE49-F238E27FC236}">
              <a16:creationId xmlns:a16="http://schemas.microsoft.com/office/drawing/2014/main" xmlns="" id="{27802F68-5DC5-4FFB-9E8D-FF4D350EDD9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1" name="Metin kutusu 14">
          <a:extLst>
            <a:ext uri="{FF2B5EF4-FFF2-40B4-BE49-F238E27FC236}">
              <a16:creationId xmlns:a16="http://schemas.microsoft.com/office/drawing/2014/main" xmlns="" id="{138C3529-2C48-4494-9051-8A40B2666D8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62" name="Metin kutusu 15">
          <a:extLst>
            <a:ext uri="{FF2B5EF4-FFF2-40B4-BE49-F238E27FC236}">
              <a16:creationId xmlns:a16="http://schemas.microsoft.com/office/drawing/2014/main" xmlns="" id="{FDE6A6FD-8C45-40C0-8352-DB81E85237E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63" name="Metin kutusu 16">
          <a:extLst>
            <a:ext uri="{FF2B5EF4-FFF2-40B4-BE49-F238E27FC236}">
              <a16:creationId xmlns:a16="http://schemas.microsoft.com/office/drawing/2014/main" xmlns="" id="{9811F512-C0BB-4039-853C-A670C373093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4" name="Metin kutusu 17">
          <a:extLst>
            <a:ext uri="{FF2B5EF4-FFF2-40B4-BE49-F238E27FC236}">
              <a16:creationId xmlns:a16="http://schemas.microsoft.com/office/drawing/2014/main" xmlns="" id="{8DE41613-C5B3-4593-90A2-8FF7C3E585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5" name="Metin kutusu 18">
          <a:extLst>
            <a:ext uri="{FF2B5EF4-FFF2-40B4-BE49-F238E27FC236}">
              <a16:creationId xmlns:a16="http://schemas.microsoft.com/office/drawing/2014/main" xmlns="" id="{7792D7FA-5E0B-4BC8-AD0A-0E807117017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6" name="Metin kutusu 19">
          <a:extLst>
            <a:ext uri="{FF2B5EF4-FFF2-40B4-BE49-F238E27FC236}">
              <a16:creationId xmlns:a16="http://schemas.microsoft.com/office/drawing/2014/main" xmlns="" id="{535F3EAD-5CCE-4F76-B74F-60F31AC9DF8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7" name="Metin kutusu 20">
          <a:extLst>
            <a:ext uri="{FF2B5EF4-FFF2-40B4-BE49-F238E27FC236}">
              <a16:creationId xmlns:a16="http://schemas.microsoft.com/office/drawing/2014/main" xmlns="" id="{BE7EC3DD-38BC-43BB-8111-60889AD471F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8" name="Metin kutusu 21">
          <a:extLst>
            <a:ext uri="{FF2B5EF4-FFF2-40B4-BE49-F238E27FC236}">
              <a16:creationId xmlns:a16="http://schemas.microsoft.com/office/drawing/2014/main" xmlns="" id="{300C799E-9A24-4170-ADD7-19374711CDD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9" name="Metin kutusu 22">
          <a:extLst>
            <a:ext uri="{FF2B5EF4-FFF2-40B4-BE49-F238E27FC236}">
              <a16:creationId xmlns:a16="http://schemas.microsoft.com/office/drawing/2014/main" xmlns="" id="{CD981E55-6DDD-4FD5-8B73-A9BBC4A0764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0" name="Metin kutusu 23">
          <a:extLst>
            <a:ext uri="{FF2B5EF4-FFF2-40B4-BE49-F238E27FC236}">
              <a16:creationId xmlns:a16="http://schemas.microsoft.com/office/drawing/2014/main" xmlns="" id="{1370AA1D-0043-4349-9187-65EABD4BD15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71" name="Metin kutusu 24">
          <a:extLst>
            <a:ext uri="{FF2B5EF4-FFF2-40B4-BE49-F238E27FC236}">
              <a16:creationId xmlns:a16="http://schemas.microsoft.com/office/drawing/2014/main" xmlns="" id="{9E588339-0027-44B6-A6A6-3FB1BFD1B1D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72" name="Metin kutusu 25">
          <a:extLst>
            <a:ext uri="{FF2B5EF4-FFF2-40B4-BE49-F238E27FC236}">
              <a16:creationId xmlns:a16="http://schemas.microsoft.com/office/drawing/2014/main" xmlns="" id="{10F257B4-77F9-4CE4-B1E6-2A3314F280B9}"/>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3" name="Metin kutusu 26">
          <a:extLst>
            <a:ext uri="{FF2B5EF4-FFF2-40B4-BE49-F238E27FC236}">
              <a16:creationId xmlns:a16="http://schemas.microsoft.com/office/drawing/2014/main" xmlns="" id="{54EAD9A6-F645-45AD-8517-1B178FC6ABD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74" name="Metin kutusu 27">
          <a:extLst>
            <a:ext uri="{FF2B5EF4-FFF2-40B4-BE49-F238E27FC236}">
              <a16:creationId xmlns:a16="http://schemas.microsoft.com/office/drawing/2014/main" xmlns="" id="{25ACF4A5-A032-42C0-96CC-AC12FC87775E}"/>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75" name="Metin kutusu 28">
          <a:extLst>
            <a:ext uri="{FF2B5EF4-FFF2-40B4-BE49-F238E27FC236}">
              <a16:creationId xmlns:a16="http://schemas.microsoft.com/office/drawing/2014/main" xmlns="" id="{F1B3BA78-1625-4BC1-8AEA-412108AFEE4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6" name="Metin kutusu 29">
          <a:extLst>
            <a:ext uri="{FF2B5EF4-FFF2-40B4-BE49-F238E27FC236}">
              <a16:creationId xmlns:a16="http://schemas.microsoft.com/office/drawing/2014/main" xmlns="" id="{0F0ADFCB-BDC6-46D4-9BAB-5AD01FE5D43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7" name="Metin kutusu 30">
          <a:extLst>
            <a:ext uri="{FF2B5EF4-FFF2-40B4-BE49-F238E27FC236}">
              <a16:creationId xmlns:a16="http://schemas.microsoft.com/office/drawing/2014/main" xmlns="" id="{FDFEFCBB-2D33-4CEA-860B-283C7614C1B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8" name="Metin kutusu 31">
          <a:extLst>
            <a:ext uri="{FF2B5EF4-FFF2-40B4-BE49-F238E27FC236}">
              <a16:creationId xmlns:a16="http://schemas.microsoft.com/office/drawing/2014/main" xmlns="" id="{F557D5D0-3A45-41AE-B68E-A371D492007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9" name="Metin kutusu 32">
          <a:extLst>
            <a:ext uri="{FF2B5EF4-FFF2-40B4-BE49-F238E27FC236}">
              <a16:creationId xmlns:a16="http://schemas.microsoft.com/office/drawing/2014/main" xmlns="" id="{8A17DF68-97C5-437F-9363-6FE498C43C6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0" name="Metin kutusu 33">
          <a:extLst>
            <a:ext uri="{FF2B5EF4-FFF2-40B4-BE49-F238E27FC236}">
              <a16:creationId xmlns:a16="http://schemas.microsoft.com/office/drawing/2014/main" xmlns="" id="{06087A00-5879-44C5-B102-5C388921F61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81" name="Metin kutusu 34">
          <a:extLst>
            <a:ext uri="{FF2B5EF4-FFF2-40B4-BE49-F238E27FC236}">
              <a16:creationId xmlns:a16="http://schemas.microsoft.com/office/drawing/2014/main" xmlns="" id="{BDD0C141-755D-4143-A634-0BB2AC86C6B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82" name="Metin kutusu 35">
          <a:extLst>
            <a:ext uri="{FF2B5EF4-FFF2-40B4-BE49-F238E27FC236}">
              <a16:creationId xmlns:a16="http://schemas.microsoft.com/office/drawing/2014/main" xmlns="" id="{8C634187-7FCD-4FA4-9527-B0D4BA814F3A}"/>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3" name="Metin kutusu 36">
          <a:extLst>
            <a:ext uri="{FF2B5EF4-FFF2-40B4-BE49-F238E27FC236}">
              <a16:creationId xmlns:a16="http://schemas.microsoft.com/office/drawing/2014/main" xmlns="" id="{4F2E31A5-B59E-4752-9DF2-F858B47130D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4" name="Metin kutusu 37">
          <a:extLst>
            <a:ext uri="{FF2B5EF4-FFF2-40B4-BE49-F238E27FC236}">
              <a16:creationId xmlns:a16="http://schemas.microsoft.com/office/drawing/2014/main" xmlns="" id="{1E96EC74-6110-4450-BD90-EE0141BC32A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5" name="Metin kutusu 38">
          <a:extLst>
            <a:ext uri="{FF2B5EF4-FFF2-40B4-BE49-F238E27FC236}">
              <a16:creationId xmlns:a16="http://schemas.microsoft.com/office/drawing/2014/main" xmlns="" id="{5D5D5B56-5C53-4170-9704-4588409CE3F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6" name="Metin kutusu 39">
          <a:extLst>
            <a:ext uri="{FF2B5EF4-FFF2-40B4-BE49-F238E27FC236}">
              <a16:creationId xmlns:a16="http://schemas.microsoft.com/office/drawing/2014/main" xmlns="" id="{922926A4-F26B-4D7D-86F7-52164D245AD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7" name="Metin kutusu 40">
          <a:extLst>
            <a:ext uri="{FF2B5EF4-FFF2-40B4-BE49-F238E27FC236}">
              <a16:creationId xmlns:a16="http://schemas.microsoft.com/office/drawing/2014/main" xmlns="" id="{C046DA01-EC55-44C0-A0BA-CD6DD5984A1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88" name="Metin kutusu 41">
          <a:extLst>
            <a:ext uri="{FF2B5EF4-FFF2-40B4-BE49-F238E27FC236}">
              <a16:creationId xmlns:a16="http://schemas.microsoft.com/office/drawing/2014/main" xmlns="" id="{324F08E2-F878-43D2-8204-8DC15E1D40C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89" name="Metin kutusu 42">
          <a:extLst>
            <a:ext uri="{FF2B5EF4-FFF2-40B4-BE49-F238E27FC236}">
              <a16:creationId xmlns:a16="http://schemas.microsoft.com/office/drawing/2014/main" xmlns="" id="{795C25A2-6100-458E-A6C4-ED5671B0B6B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0" name="Metin kutusu 43">
          <a:extLst>
            <a:ext uri="{FF2B5EF4-FFF2-40B4-BE49-F238E27FC236}">
              <a16:creationId xmlns:a16="http://schemas.microsoft.com/office/drawing/2014/main" xmlns="" id="{50535337-F005-45BA-8899-2E1E8E16AE3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1" name="Metin kutusu 44">
          <a:extLst>
            <a:ext uri="{FF2B5EF4-FFF2-40B4-BE49-F238E27FC236}">
              <a16:creationId xmlns:a16="http://schemas.microsoft.com/office/drawing/2014/main" xmlns="" id="{85572E7B-EA5F-4C41-A1A2-E655106D811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2" name="Metin kutusu 45">
          <a:extLst>
            <a:ext uri="{FF2B5EF4-FFF2-40B4-BE49-F238E27FC236}">
              <a16:creationId xmlns:a16="http://schemas.microsoft.com/office/drawing/2014/main" xmlns="" id="{879CE761-4FDF-4FE6-AD83-B3D2F1BC83B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3" name="Metin kutusu 46">
          <a:extLst>
            <a:ext uri="{FF2B5EF4-FFF2-40B4-BE49-F238E27FC236}">
              <a16:creationId xmlns:a16="http://schemas.microsoft.com/office/drawing/2014/main" xmlns="" id="{3DDA92E9-13E3-4B2A-AD32-0A35FF8BA2F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4" name="Metin kutusu 47">
          <a:extLst>
            <a:ext uri="{FF2B5EF4-FFF2-40B4-BE49-F238E27FC236}">
              <a16:creationId xmlns:a16="http://schemas.microsoft.com/office/drawing/2014/main" xmlns="" id="{833CDC39-D736-4E4A-805E-6451D74CA3A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95" name="Metin kutusu 48">
          <a:extLst>
            <a:ext uri="{FF2B5EF4-FFF2-40B4-BE49-F238E27FC236}">
              <a16:creationId xmlns:a16="http://schemas.microsoft.com/office/drawing/2014/main" xmlns="" id="{881E8E00-F8DA-4384-9C05-5E3FEF8095A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96" name="Metin kutusu 49">
          <a:extLst>
            <a:ext uri="{FF2B5EF4-FFF2-40B4-BE49-F238E27FC236}">
              <a16:creationId xmlns:a16="http://schemas.microsoft.com/office/drawing/2014/main" xmlns="" id="{CD49B2DC-4678-4855-AA4A-23E87439487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7" name="Metin kutusu 50">
          <a:extLst>
            <a:ext uri="{FF2B5EF4-FFF2-40B4-BE49-F238E27FC236}">
              <a16:creationId xmlns:a16="http://schemas.microsoft.com/office/drawing/2014/main" xmlns="" id="{EB897BBA-89F7-448F-8D72-33D7400D1A5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8" name="Metin kutusu 51">
          <a:extLst>
            <a:ext uri="{FF2B5EF4-FFF2-40B4-BE49-F238E27FC236}">
              <a16:creationId xmlns:a16="http://schemas.microsoft.com/office/drawing/2014/main" xmlns="" id="{BD29EB32-CEB2-4C24-8264-AD75EC26B30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9" name="Metin kutusu 52">
          <a:extLst>
            <a:ext uri="{FF2B5EF4-FFF2-40B4-BE49-F238E27FC236}">
              <a16:creationId xmlns:a16="http://schemas.microsoft.com/office/drawing/2014/main" xmlns="" id="{FB3B1360-931C-473C-9563-7B53BAF0E3F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0" name="Metin kutusu 53">
          <a:extLst>
            <a:ext uri="{FF2B5EF4-FFF2-40B4-BE49-F238E27FC236}">
              <a16:creationId xmlns:a16="http://schemas.microsoft.com/office/drawing/2014/main" xmlns="" id="{458F36ED-5792-4CD8-94B1-FAC78F9A525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1" name="Metin kutusu 54">
          <a:extLst>
            <a:ext uri="{FF2B5EF4-FFF2-40B4-BE49-F238E27FC236}">
              <a16:creationId xmlns:a16="http://schemas.microsoft.com/office/drawing/2014/main" xmlns="" id="{D3F9666C-FB43-49CA-AF1A-31AF1199725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02" name="Metin kutusu 55">
          <a:extLst>
            <a:ext uri="{FF2B5EF4-FFF2-40B4-BE49-F238E27FC236}">
              <a16:creationId xmlns:a16="http://schemas.microsoft.com/office/drawing/2014/main" xmlns="" id="{721A87EB-36A1-4112-A7B7-87D583CBF2FF}"/>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03" name="Metin kutusu 56">
          <a:extLst>
            <a:ext uri="{FF2B5EF4-FFF2-40B4-BE49-F238E27FC236}">
              <a16:creationId xmlns:a16="http://schemas.microsoft.com/office/drawing/2014/main" xmlns="" id="{0B3FD090-0976-44D9-A33F-274982474476}"/>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4" name="Metin kutusu 57">
          <a:extLst>
            <a:ext uri="{FF2B5EF4-FFF2-40B4-BE49-F238E27FC236}">
              <a16:creationId xmlns:a16="http://schemas.microsoft.com/office/drawing/2014/main" xmlns="" id="{B6A98ABF-0E15-46A8-8BB3-CDAEA172C49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5" name="Metin kutusu 58">
          <a:extLst>
            <a:ext uri="{FF2B5EF4-FFF2-40B4-BE49-F238E27FC236}">
              <a16:creationId xmlns:a16="http://schemas.microsoft.com/office/drawing/2014/main" xmlns="" id="{5EC2B478-97F6-4E60-AD9F-A36AA301218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6" name="Metin kutusu 59">
          <a:extLst>
            <a:ext uri="{FF2B5EF4-FFF2-40B4-BE49-F238E27FC236}">
              <a16:creationId xmlns:a16="http://schemas.microsoft.com/office/drawing/2014/main" xmlns="" id="{77C2BD1B-0084-480D-8AD6-E19FFB02997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7" name="Metin kutusu 60">
          <a:extLst>
            <a:ext uri="{FF2B5EF4-FFF2-40B4-BE49-F238E27FC236}">
              <a16:creationId xmlns:a16="http://schemas.microsoft.com/office/drawing/2014/main" xmlns="" id="{032DA3DC-684F-40BF-9802-8FDDBF0A58F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8" name="Metin kutusu 61">
          <a:extLst>
            <a:ext uri="{FF2B5EF4-FFF2-40B4-BE49-F238E27FC236}">
              <a16:creationId xmlns:a16="http://schemas.microsoft.com/office/drawing/2014/main" xmlns="" id="{86DBE137-333C-42EF-885A-C7F55013F7D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9" name="Metin kutusu 62">
          <a:extLst>
            <a:ext uri="{FF2B5EF4-FFF2-40B4-BE49-F238E27FC236}">
              <a16:creationId xmlns:a16="http://schemas.microsoft.com/office/drawing/2014/main" xmlns="" id="{E4473075-0504-4180-952C-7F59BB31BD8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0" name="Metin kutusu 63">
          <a:extLst>
            <a:ext uri="{FF2B5EF4-FFF2-40B4-BE49-F238E27FC236}">
              <a16:creationId xmlns:a16="http://schemas.microsoft.com/office/drawing/2014/main" xmlns="" id="{E9A13867-E7A0-4D9B-AB45-A2F8E6282F9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1" name="Metin kutusu 64">
          <a:extLst>
            <a:ext uri="{FF2B5EF4-FFF2-40B4-BE49-F238E27FC236}">
              <a16:creationId xmlns:a16="http://schemas.microsoft.com/office/drawing/2014/main" xmlns="" id="{485BD65D-8CF5-443C-AFCA-09A8E658E27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12" name="Metin kutusu 65">
          <a:extLst>
            <a:ext uri="{FF2B5EF4-FFF2-40B4-BE49-F238E27FC236}">
              <a16:creationId xmlns:a16="http://schemas.microsoft.com/office/drawing/2014/main" xmlns="" id="{0D4B6FC1-C158-43EA-B14F-D06F54E7F124}"/>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13" name="Metin kutusu 66">
          <a:extLst>
            <a:ext uri="{FF2B5EF4-FFF2-40B4-BE49-F238E27FC236}">
              <a16:creationId xmlns:a16="http://schemas.microsoft.com/office/drawing/2014/main" xmlns="" id="{C4FCFBDA-EAC1-4C72-9DD5-CCB4BD79E0AE}"/>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4" name="Metin kutusu 67">
          <a:extLst>
            <a:ext uri="{FF2B5EF4-FFF2-40B4-BE49-F238E27FC236}">
              <a16:creationId xmlns:a16="http://schemas.microsoft.com/office/drawing/2014/main" xmlns="" id="{A0C5B165-1B38-497D-9579-D225113151F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5" name="Metin kutusu 68">
          <a:extLst>
            <a:ext uri="{FF2B5EF4-FFF2-40B4-BE49-F238E27FC236}">
              <a16:creationId xmlns:a16="http://schemas.microsoft.com/office/drawing/2014/main" xmlns="" id="{FE5DEBB7-9F02-404D-BB2A-ACF3FB18B4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6" name="Metin kutusu 69">
          <a:extLst>
            <a:ext uri="{FF2B5EF4-FFF2-40B4-BE49-F238E27FC236}">
              <a16:creationId xmlns:a16="http://schemas.microsoft.com/office/drawing/2014/main" xmlns="" id="{D8BCFF0A-CDD8-41A2-96AD-EA900FE33ED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7" name="Metin kutusu 70">
          <a:extLst>
            <a:ext uri="{FF2B5EF4-FFF2-40B4-BE49-F238E27FC236}">
              <a16:creationId xmlns:a16="http://schemas.microsoft.com/office/drawing/2014/main" xmlns="" id="{5EBA1492-F64E-4FE8-8751-592BCCB6640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8" name="Metin kutusu 71">
          <a:extLst>
            <a:ext uri="{FF2B5EF4-FFF2-40B4-BE49-F238E27FC236}">
              <a16:creationId xmlns:a16="http://schemas.microsoft.com/office/drawing/2014/main" xmlns="" id="{6E5F1937-E9B3-4C57-81D2-9B3AC0D33A8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9" name="Metin kutusu 72">
          <a:extLst>
            <a:ext uri="{FF2B5EF4-FFF2-40B4-BE49-F238E27FC236}">
              <a16:creationId xmlns:a16="http://schemas.microsoft.com/office/drawing/2014/main" xmlns="" id="{87CA89E1-B875-4364-8594-1476BD0F03B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0" name="Metin kutusu 73">
          <a:extLst>
            <a:ext uri="{FF2B5EF4-FFF2-40B4-BE49-F238E27FC236}">
              <a16:creationId xmlns:a16="http://schemas.microsoft.com/office/drawing/2014/main" xmlns="" id="{AE8F4B1A-1971-47B7-86D2-23B008EBBD2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1" name="Metin kutusu 74">
          <a:extLst>
            <a:ext uri="{FF2B5EF4-FFF2-40B4-BE49-F238E27FC236}">
              <a16:creationId xmlns:a16="http://schemas.microsoft.com/office/drawing/2014/main" xmlns="" id="{95F804FF-A072-4E6D-BBC7-D9D927B977E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2" name="Metin kutusu 75">
          <a:extLst>
            <a:ext uri="{FF2B5EF4-FFF2-40B4-BE49-F238E27FC236}">
              <a16:creationId xmlns:a16="http://schemas.microsoft.com/office/drawing/2014/main" xmlns="" id="{E41328EC-09A1-4CC3-BCE3-AD88D6DA635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3" name="Metin kutusu 76">
          <a:extLst>
            <a:ext uri="{FF2B5EF4-FFF2-40B4-BE49-F238E27FC236}">
              <a16:creationId xmlns:a16="http://schemas.microsoft.com/office/drawing/2014/main" xmlns="" id="{8EE7873B-5AB2-46FE-A6B6-F77A3D9E8B3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4" name="Metin kutusu 77">
          <a:extLst>
            <a:ext uri="{FF2B5EF4-FFF2-40B4-BE49-F238E27FC236}">
              <a16:creationId xmlns:a16="http://schemas.microsoft.com/office/drawing/2014/main" xmlns="" id="{417E5C05-3188-42FD-AAB3-2BA0577F4A1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25" name="Metin kutusu 78">
          <a:extLst>
            <a:ext uri="{FF2B5EF4-FFF2-40B4-BE49-F238E27FC236}">
              <a16:creationId xmlns:a16="http://schemas.microsoft.com/office/drawing/2014/main" xmlns="" id="{B9A5A249-D907-4F68-9FE2-E02D7F89242B}"/>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26" name="Metin kutusu 79">
          <a:extLst>
            <a:ext uri="{FF2B5EF4-FFF2-40B4-BE49-F238E27FC236}">
              <a16:creationId xmlns:a16="http://schemas.microsoft.com/office/drawing/2014/main" xmlns="" id="{2441D82A-758C-4AA9-86B4-058544EE9435}"/>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7" name="Metin kutusu 80">
          <a:extLst>
            <a:ext uri="{FF2B5EF4-FFF2-40B4-BE49-F238E27FC236}">
              <a16:creationId xmlns:a16="http://schemas.microsoft.com/office/drawing/2014/main" xmlns="" id="{F04F9ACC-2905-4D8C-9537-C8385E2642E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8" name="Metin kutusu 81">
          <a:extLst>
            <a:ext uri="{FF2B5EF4-FFF2-40B4-BE49-F238E27FC236}">
              <a16:creationId xmlns:a16="http://schemas.microsoft.com/office/drawing/2014/main" xmlns="" id="{CA47A937-4DD1-4F86-804C-A5118D7F9F0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9" name="Metin kutusu 82">
          <a:extLst>
            <a:ext uri="{FF2B5EF4-FFF2-40B4-BE49-F238E27FC236}">
              <a16:creationId xmlns:a16="http://schemas.microsoft.com/office/drawing/2014/main" xmlns="" id="{943B05B0-ED5E-4E7F-99D1-16510C71C6C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0" name="Metin kutusu 83">
          <a:extLst>
            <a:ext uri="{FF2B5EF4-FFF2-40B4-BE49-F238E27FC236}">
              <a16:creationId xmlns:a16="http://schemas.microsoft.com/office/drawing/2014/main" xmlns="" id="{3F787805-F6E0-4C43-BAAE-AE3547F7B5E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1" name="Metin kutusu 84">
          <a:extLst>
            <a:ext uri="{FF2B5EF4-FFF2-40B4-BE49-F238E27FC236}">
              <a16:creationId xmlns:a16="http://schemas.microsoft.com/office/drawing/2014/main" xmlns="" id="{CAF6BB5A-83C0-450C-BBF8-FCA94E083FC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2" name="Metin kutusu 85">
          <a:extLst>
            <a:ext uri="{FF2B5EF4-FFF2-40B4-BE49-F238E27FC236}">
              <a16:creationId xmlns:a16="http://schemas.microsoft.com/office/drawing/2014/main" xmlns="" id="{A5799CAE-3F28-411E-A999-A29EE40698B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3" name="Metin kutusu 86">
          <a:extLst>
            <a:ext uri="{FF2B5EF4-FFF2-40B4-BE49-F238E27FC236}">
              <a16:creationId xmlns:a16="http://schemas.microsoft.com/office/drawing/2014/main" xmlns="" id="{2AE447B5-4F16-459B-BE1C-31417F0560C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4" name="Metin kutusu 87">
          <a:extLst>
            <a:ext uri="{FF2B5EF4-FFF2-40B4-BE49-F238E27FC236}">
              <a16:creationId xmlns:a16="http://schemas.microsoft.com/office/drawing/2014/main" xmlns="" id="{FB51582C-FCDE-41E9-B16B-488139DF5A9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5" name="Metin kutusu 88">
          <a:extLst>
            <a:ext uri="{FF2B5EF4-FFF2-40B4-BE49-F238E27FC236}">
              <a16:creationId xmlns:a16="http://schemas.microsoft.com/office/drawing/2014/main" xmlns="" id="{52B150D0-5A35-40C9-85DD-6CF88AA303A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6" name="Metin kutusu 89">
          <a:extLst>
            <a:ext uri="{FF2B5EF4-FFF2-40B4-BE49-F238E27FC236}">
              <a16:creationId xmlns:a16="http://schemas.microsoft.com/office/drawing/2014/main" xmlns="" id="{AFCE09F0-62CC-4E60-A574-FD787419009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7" name="Metin kutusu 90">
          <a:extLst>
            <a:ext uri="{FF2B5EF4-FFF2-40B4-BE49-F238E27FC236}">
              <a16:creationId xmlns:a16="http://schemas.microsoft.com/office/drawing/2014/main" xmlns="" id="{56E8667B-8CB0-40A1-8421-62FD8C90238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38" name="Metin kutusu 91">
          <a:extLst>
            <a:ext uri="{FF2B5EF4-FFF2-40B4-BE49-F238E27FC236}">
              <a16:creationId xmlns:a16="http://schemas.microsoft.com/office/drawing/2014/main" xmlns="" id="{EF3E495B-1EFA-4F65-BDB0-6538CC251DE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39" name="Metin kutusu 92">
          <a:extLst>
            <a:ext uri="{FF2B5EF4-FFF2-40B4-BE49-F238E27FC236}">
              <a16:creationId xmlns:a16="http://schemas.microsoft.com/office/drawing/2014/main" xmlns="" id="{43827C96-E208-4A72-8993-AAF302CB6E9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0" name="Metin kutusu 93">
          <a:extLst>
            <a:ext uri="{FF2B5EF4-FFF2-40B4-BE49-F238E27FC236}">
              <a16:creationId xmlns:a16="http://schemas.microsoft.com/office/drawing/2014/main" xmlns="" id="{9BE78E3F-DE01-4DEF-90F5-BD39A3CAE4E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1" name="Metin kutusu 94">
          <a:extLst>
            <a:ext uri="{FF2B5EF4-FFF2-40B4-BE49-F238E27FC236}">
              <a16:creationId xmlns:a16="http://schemas.microsoft.com/office/drawing/2014/main" xmlns="" id="{4DE8D8B6-F4E5-4E09-A852-97B32D79FD0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2" name="Metin kutusu 95">
          <a:extLst>
            <a:ext uri="{FF2B5EF4-FFF2-40B4-BE49-F238E27FC236}">
              <a16:creationId xmlns:a16="http://schemas.microsoft.com/office/drawing/2014/main" xmlns="" id="{4B1BFA6B-4035-4001-B4A9-2600B5066C4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3" name="Metin kutusu 96">
          <a:extLst>
            <a:ext uri="{FF2B5EF4-FFF2-40B4-BE49-F238E27FC236}">
              <a16:creationId xmlns:a16="http://schemas.microsoft.com/office/drawing/2014/main" xmlns="" id="{CB0B0BE9-9A01-4FA2-8C55-A735CB5AFE2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4" name="Metin kutusu 97">
          <a:extLst>
            <a:ext uri="{FF2B5EF4-FFF2-40B4-BE49-F238E27FC236}">
              <a16:creationId xmlns:a16="http://schemas.microsoft.com/office/drawing/2014/main" xmlns="" id="{ECF72875-723F-43D2-9FAD-50B6C5F5401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5" name="Metin kutusu 98">
          <a:extLst>
            <a:ext uri="{FF2B5EF4-FFF2-40B4-BE49-F238E27FC236}">
              <a16:creationId xmlns:a16="http://schemas.microsoft.com/office/drawing/2014/main" xmlns="" id="{89184BAC-40DF-4FB3-A7FF-7936F0EEFDB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6" name="Metin kutusu 99">
          <a:extLst>
            <a:ext uri="{FF2B5EF4-FFF2-40B4-BE49-F238E27FC236}">
              <a16:creationId xmlns:a16="http://schemas.microsoft.com/office/drawing/2014/main" xmlns="" id="{F8CC6A59-C3BB-4707-9D1E-29B8E374937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7" name="Metin kutusu 100">
          <a:extLst>
            <a:ext uri="{FF2B5EF4-FFF2-40B4-BE49-F238E27FC236}">
              <a16:creationId xmlns:a16="http://schemas.microsoft.com/office/drawing/2014/main" xmlns="" id="{282171AD-9CFD-4201-B83D-F9B359F82E2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8" name="Metin kutusu 101">
          <a:extLst>
            <a:ext uri="{FF2B5EF4-FFF2-40B4-BE49-F238E27FC236}">
              <a16:creationId xmlns:a16="http://schemas.microsoft.com/office/drawing/2014/main" xmlns="" id="{22F294F4-962B-4423-B67C-8683EC11637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9" name="Metin kutusu 102">
          <a:extLst>
            <a:ext uri="{FF2B5EF4-FFF2-40B4-BE49-F238E27FC236}">
              <a16:creationId xmlns:a16="http://schemas.microsoft.com/office/drawing/2014/main" xmlns="" id="{70E6B94D-AA07-4DB8-A3B8-9836551EA2C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0" name="Metin kutusu 103">
          <a:extLst>
            <a:ext uri="{FF2B5EF4-FFF2-40B4-BE49-F238E27FC236}">
              <a16:creationId xmlns:a16="http://schemas.microsoft.com/office/drawing/2014/main" xmlns="" id="{18EC63BE-24DE-4831-91C2-5F90B88A975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51" name="Metin kutusu 104">
          <a:extLst>
            <a:ext uri="{FF2B5EF4-FFF2-40B4-BE49-F238E27FC236}">
              <a16:creationId xmlns:a16="http://schemas.microsoft.com/office/drawing/2014/main" xmlns="" id="{54095CAE-921B-437E-9E7E-656AF110F1E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52" name="Metin kutusu 105">
          <a:extLst>
            <a:ext uri="{FF2B5EF4-FFF2-40B4-BE49-F238E27FC236}">
              <a16:creationId xmlns:a16="http://schemas.microsoft.com/office/drawing/2014/main" xmlns="" id="{D9F354A2-3C7B-434E-AA54-8DB7A3BB390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3" name="Metin kutusu 106">
          <a:extLst>
            <a:ext uri="{FF2B5EF4-FFF2-40B4-BE49-F238E27FC236}">
              <a16:creationId xmlns:a16="http://schemas.microsoft.com/office/drawing/2014/main" xmlns="" id="{C9B74F75-5F86-436C-ABF6-27B00ACF45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4" name="Metin kutusu 107">
          <a:extLst>
            <a:ext uri="{FF2B5EF4-FFF2-40B4-BE49-F238E27FC236}">
              <a16:creationId xmlns:a16="http://schemas.microsoft.com/office/drawing/2014/main" xmlns="" id="{B4397D8A-C015-4FE5-9D68-062B490823A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5" name="Metin kutusu 108">
          <a:extLst>
            <a:ext uri="{FF2B5EF4-FFF2-40B4-BE49-F238E27FC236}">
              <a16:creationId xmlns:a16="http://schemas.microsoft.com/office/drawing/2014/main" xmlns="" id="{B82FABC6-FF8C-4F1A-8DEA-93312626BF0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6" name="Metin kutusu 109">
          <a:extLst>
            <a:ext uri="{FF2B5EF4-FFF2-40B4-BE49-F238E27FC236}">
              <a16:creationId xmlns:a16="http://schemas.microsoft.com/office/drawing/2014/main" xmlns="" id="{61632ADC-2D75-48CF-AF0E-2EA9FF7F3CA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7" name="Metin kutusu 110">
          <a:extLst>
            <a:ext uri="{FF2B5EF4-FFF2-40B4-BE49-F238E27FC236}">
              <a16:creationId xmlns:a16="http://schemas.microsoft.com/office/drawing/2014/main" xmlns="" id="{6AC81294-4521-4DEE-AD0C-8F0708AFB03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8" name="Metin kutusu 111">
          <a:extLst>
            <a:ext uri="{FF2B5EF4-FFF2-40B4-BE49-F238E27FC236}">
              <a16:creationId xmlns:a16="http://schemas.microsoft.com/office/drawing/2014/main" xmlns="" id="{DDB90ABB-C805-4077-BB0B-80FFDB8AF28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9" name="Metin kutusu 112">
          <a:extLst>
            <a:ext uri="{FF2B5EF4-FFF2-40B4-BE49-F238E27FC236}">
              <a16:creationId xmlns:a16="http://schemas.microsoft.com/office/drawing/2014/main" xmlns="" id="{7B13AD0A-3D89-4440-BF05-C8BA0DD2B4E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0" name="Metin kutusu 113">
          <a:extLst>
            <a:ext uri="{FF2B5EF4-FFF2-40B4-BE49-F238E27FC236}">
              <a16:creationId xmlns:a16="http://schemas.microsoft.com/office/drawing/2014/main" xmlns="" id="{FDA0DD4E-9A2B-42DD-80FA-9CDAF938E5C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1" name="Metin kutusu 114">
          <a:extLst>
            <a:ext uri="{FF2B5EF4-FFF2-40B4-BE49-F238E27FC236}">
              <a16:creationId xmlns:a16="http://schemas.microsoft.com/office/drawing/2014/main" xmlns="" id="{F15FB43B-1036-4345-A132-CA1D57E6F87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2" name="Metin kutusu 118">
          <a:extLst>
            <a:ext uri="{FF2B5EF4-FFF2-40B4-BE49-F238E27FC236}">
              <a16:creationId xmlns:a16="http://schemas.microsoft.com/office/drawing/2014/main" xmlns="" id="{6388F2F9-71D3-480A-A0CC-E3CE49FC094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3" name="Metin kutusu 119">
          <a:extLst>
            <a:ext uri="{FF2B5EF4-FFF2-40B4-BE49-F238E27FC236}">
              <a16:creationId xmlns:a16="http://schemas.microsoft.com/office/drawing/2014/main" xmlns="" id="{F7D5A220-E95D-4A6E-AAC3-D8DCE8206BF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4" name="Metin kutusu 120">
          <a:extLst>
            <a:ext uri="{FF2B5EF4-FFF2-40B4-BE49-F238E27FC236}">
              <a16:creationId xmlns:a16="http://schemas.microsoft.com/office/drawing/2014/main" xmlns="" id="{26AC9BD3-3637-42B1-8814-2FCD6032354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65" name="Metin kutusu 121">
          <a:extLst>
            <a:ext uri="{FF2B5EF4-FFF2-40B4-BE49-F238E27FC236}">
              <a16:creationId xmlns:a16="http://schemas.microsoft.com/office/drawing/2014/main" xmlns="" id="{2FC9DE0F-6027-4AC7-9EDB-3AB7E7FA568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66" name="Metin kutusu 122">
          <a:extLst>
            <a:ext uri="{FF2B5EF4-FFF2-40B4-BE49-F238E27FC236}">
              <a16:creationId xmlns:a16="http://schemas.microsoft.com/office/drawing/2014/main" xmlns="" id="{83DC3D13-D927-4EB9-9402-7DA34D8769C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7" name="Metin kutusu 123">
          <a:extLst>
            <a:ext uri="{FF2B5EF4-FFF2-40B4-BE49-F238E27FC236}">
              <a16:creationId xmlns:a16="http://schemas.microsoft.com/office/drawing/2014/main" xmlns="" id="{D850CDB8-6D8B-4696-9378-C67609FF220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8" name="Metin kutusu 124">
          <a:extLst>
            <a:ext uri="{FF2B5EF4-FFF2-40B4-BE49-F238E27FC236}">
              <a16:creationId xmlns:a16="http://schemas.microsoft.com/office/drawing/2014/main" xmlns="" id="{E1C631EB-3538-4B2A-8229-AEEA3830E4C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9" name="Metin kutusu 125">
          <a:extLst>
            <a:ext uri="{FF2B5EF4-FFF2-40B4-BE49-F238E27FC236}">
              <a16:creationId xmlns:a16="http://schemas.microsoft.com/office/drawing/2014/main" xmlns="" id="{4CD2E1DB-28A6-43BD-9992-7191EF0A603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0" name="Metin kutusu 126">
          <a:extLst>
            <a:ext uri="{FF2B5EF4-FFF2-40B4-BE49-F238E27FC236}">
              <a16:creationId xmlns:a16="http://schemas.microsoft.com/office/drawing/2014/main" xmlns="" id="{9A83A6DD-15B2-4B2D-B3F9-BCAD12B2FC8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1" name="Metin kutusu 127">
          <a:extLst>
            <a:ext uri="{FF2B5EF4-FFF2-40B4-BE49-F238E27FC236}">
              <a16:creationId xmlns:a16="http://schemas.microsoft.com/office/drawing/2014/main" xmlns="" id="{C0991B9C-D48E-4F48-9205-BE46699FEC0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2" name="Metin kutusu 128">
          <a:extLst>
            <a:ext uri="{FF2B5EF4-FFF2-40B4-BE49-F238E27FC236}">
              <a16:creationId xmlns:a16="http://schemas.microsoft.com/office/drawing/2014/main" xmlns="" id="{3223CC95-CB10-4A96-9D9D-D13A728D606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3" name="Metin kutusu 129">
          <a:extLst>
            <a:ext uri="{FF2B5EF4-FFF2-40B4-BE49-F238E27FC236}">
              <a16:creationId xmlns:a16="http://schemas.microsoft.com/office/drawing/2014/main" xmlns="" id="{1D7FA19E-098F-41A9-9E16-D23B688771D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74" name="Metin kutusu 130">
          <a:extLst>
            <a:ext uri="{FF2B5EF4-FFF2-40B4-BE49-F238E27FC236}">
              <a16:creationId xmlns:a16="http://schemas.microsoft.com/office/drawing/2014/main" xmlns="" id="{94656712-DF73-41D5-B7E2-77494752B12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75" name="Metin kutusu 131">
          <a:extLst>
            <a:ext uri="{FF2B5EF4-FFF2-40B4-BE49-F238E27FC236}">
              <a16:creationId xmlns:a16="http://schemas.microsoft.com/office/drawing/2014/main" xmlns="" id="{11A5DE4A-23BB-4161-AC0C-B4DE896F3459}"/>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6" name="Metin kutusu 132">
          <a:extLst>
            <a:ext uri="{FF2B5EF4-FFF2-40B4-BE49-F238E27FC236}">
              <a16:creationId xmlns:a16="http://schemas.microsoft.com/office/drawing/2014/main" xmlns="" id="{1B1732F5-CEA4-49D3-AF39-A29EE621784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77" name="Metin kutusu 133">
          <a:extLst>
            <a:ext uri="{FF2B5EF4-FFF2-40B4-BE49-F238E27FC236}">
              <a16:creationId xmlns:a16="http://schemas.microsoft.com/office/drawing/2014/main" xmlns="" id="{A80924D2-20F9-46D9-B15D-ACD17BABB1D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78" name="Metin kutusu 134">
          <a:extLst>
            <a:ext uri="{FF2B5EF4-FFF2-40B4-BE49-F238E27FC236}">
              <a16:creationId xmlns:a16="http://schemas.microsoft.com/office/drawing/2014/main" xmlns="" id="{1F69B0AE-6E20-426E-9A6C-35B5C32CF26B}"/>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9" name="Metin kutusu 135">
          <a:extLst>
            <a:ext uri="{FF2B5EF4-FFF2-40B4-BE49-F238E27FC236}">
              <a16:creationId xmlns:a16="http://schemas.microsoft.com/office/drawing/2014/main" xmlns="" id="{213DBD31-7505-4981-88CB-AB9FC1D0245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0" name="Metin kutusu 354">
          <a:extLst>
            <a:ext uri="{FF2B5EF4-FFF2-40B4-BE49-F238E27FC236}">
              <a16:creationId xmlns:a16="http://schemas.microsoft.com/office/drawing/2014/main" xmlns="" id="{BCFEBD5E-94D7-42D1-8DC9-42A82B6FD3E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1" name="Metin kutusu 355">
          <a:extLst>
            <a:ext uri="{FF2B5EF4-FFF2-40B4-BE49-F238E27FC236}">
              <a16:creationId xmlns:a16="http://schemas.microsoft.com/office/drawing/2014/main" xmlns="" id="{523452DB-6E1B-4E57-8EAB-8C0E01491C2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82" name="Metin kutusu 356">
          <a:extLst>
            <a:ext uri="{FF2B5EF4-FFF2-40B4-BE49-F238E27FC236}">
              <a16:creationId xmlns:a16="http://schemas.microsoft.com/office/drawing/2014/main" xmlns="" id="{1FC0F033-1C5B-4F75-A58D-25642AC0825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83" name="Metin kutusu 357">
          <a:extLst>
            <a:ext uri="{FF2B5EF4-FFF2-40B4-BE49-F238E27FC236}">
              <a16:creationId xmlns:a16="http://schemas.microsoft.com/office/drawing/2014/main" xmlns="" id="{83667864-04C5-48A2-96E5-44DE686DA2C5}"/>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4" name="Metin kutusu 358">
          <a:extLst>
            <a:ext uri="{FF2B5EF4-FFF2-40B4-BE49-F238E27FC236}">
              <a16:creationId xmlns:a16="http://schemas.microsoft.com/office/drawing/2014/main" xmlns="" id="{9EC13436-F69C-452D-9423-EE89C2D3164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5" name="Metin kutusu 359">
          <a:extLst>
            <a:ext uri="{FF2B5EF4-FFF2-40B4-BE49-F238E27FC236}">
              <a16:creationId xmlns:a16="http://schemas.microsoft.com/office/drawing/2014/main" xmlns="" id="{0770D8EC-D49D-4F8D-BBBA-319601259C7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6" name="Metin kutusu 360">
          <a:extLst>
            <a:ext uri="{FF2B5EF4-FFF2-40B4-BE49-F238E27FC236}">
              <a16:creationId xmlns:a16="http://schemas.microsoft.com/office/drawing/2014/main" xmlns="" id="{7E9D74F0-DE0F-4834-8E6F-55F684F3EAE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7" name="Metin kutusu 361">
          <a:extLst>
            <a:ext uri="{FF2B5EF4-FFF2-40B4-BE49-F238E27FC236}">
              <a16:creationId xmlns:a16="http://schemas.microsoft.com/office/drawing/2014/main" xmlns="" id="{63D36560-4DE0-4355-82DE-496C8F3416A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8" name="Metin kutusu 362">
          <a:extLst>
            <a:ext uri="{FF2B5EF4-FFF2-40B4-BE49-F238E27FC236}">
              <a16:creationId xmlns:a16="http://schemas.microsoft.com/office/drawing/2014/main" xmlns="" id="{52A7D77A-F04A-4592-930F-C46EF97D90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9" name="Metin kutusu 363">
          <a:extLst>
            <a:ext uri="{FF2B5EF4-FFF2-40B4-BE49-F238E27FC236}">
              <a16:creationId xmlns:a16="http://schemas.microsoft.com/office/drawing/2014/main" xmlns="" id="{83628DBB-A8E9-41B6-8E24-36EB7B77BDD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0" name="Metin kutusu 364">
          <a:extLst>
            <a:ext uri="{FF2B5EF4-FFF2-40B4-BE49-F238E27FC236}">
              <a16:creationId xmlns:a16="http://schemas.microsoft.com/office/drawing/2014/main" xmlns="" id="{0B866E7E-5538-40A9-88E1-1B03E6F3050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1" name="Metin kutusu 365">
          <a:extLst>
            <a:ext uri="{FF2B5EF4-FFF2-40B4-BE49-F238E27FC236}">
              <a16:creationId xmlns:a16="http://schemas.microsoft.com/office/drawing/2014/main" xmlns="" id="{3C663452-BCE0-42A3-87DD-7D31B3F7EEE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2" name="Metin kutusu 366">
          <a:extLst>
            <a:ext uri="{FF2B5EF4-FFF2-40B4-BE49-F238E27FC236}">
              <a16:creationId xmlns:a16="http://schemas.microsoft.com/office/drawing/2014/main" xmlns="" id="{C5BAB3FF-0C3C-49D4-A8A0-A5496BC4B1D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3" name="Metin kutusu 367">
          <a:extLst>
            <a:ext uri="{FF2B5EF4-FFF2-40B4-BE49-F238E27FC236}">
              <a16:creationId xmlns:a16="http://schemas.microsoft.com/office/drawing/2014/main" xmlns="" id="{B935CD05-1A94-4F5F-A5B7-247B841B1C6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4" name="Metin kutusu 368">
          <a:extLst>
            <a:ext uri="{FF2B5EF4-FFF2-40B4-BE49-F238E27FC236}">
              <a16:creationId xmlns:a16="http://schemas.microsoft.com/office/drawing/2014/main" xmlns="" id="{65EA294D-52BC-4F18-892A-30BC424C11E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5" name="Metin kutusu 369">
          <a:extLst>
            <a:ext uri="{FF2B5EF4-FFF2-40B4-BE49-F238E27FC236}">
              <a16:creationId xmlns:a16="http://schemas.microsoft.com/office/drawing/2014/main" xmlns="" id="{EDFE9369-E6EC-4305-9A1C-84257C86C36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6" name="Metin kutusu 370">
          <a:extLst>
            <a:ext uri="{FF2B5EF4-FFF2-40B4-BE49-F238E27FC236}">
              <a16:creationId xmlns:a16="http://schemas.microsoft.com/office/drawing/2014/main" xmlns="" id="{C1FAE11C-75DF-44CC-B7CA-83D5E5DCFB6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7" name="Metin kutusu 371">
          <a:extLst>
            <a:ext uri="{FF2B5EF4-FFF2-40B4-BE49-F238E27FC236}">
              <a16:creationId xmlns:a16="http://schemas.microsoft.com/office/drawing/2014/main" xmlns="" id="{E1172BFA-98BF-4B23-9281-8431AE884E7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8" name="Metin kutusu 372">
          <a:extLst>
            <a:ext uri="{FF2B5EF4-FFF2-40B4-BE49-F238E27FC236}">
              <a16:creationId xmlns:a16="http://schemas.microsoft.com/office/drawing/2014/main" xmlns="" id="{5436A9D5-5F09-4959-9F66-C8679135E1D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9" name="Metin kutusu 1">
          <a:extLst>
            <a:ext uri="{FF2B5EF4-FFF2-40B4-BE49-F238E27FC236}">
              <a16:creationId xmlns:a16="http://schemas.microsoft.com/office/drawing/2014/main" xmlns="" id="{476884EF-05A3-4565-A933-2823BA9965A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0" name="Metin kutusu 2">
          <a:extLst>
            <a:ext uri="{FF2B5EF4-FFF2-40B4-BE49-F238E27FC236}">
              <a16:creationId xmlns:a16="http://schemas.microsoft.com/office/drawing/2014/main" xmlns="" id="{937C8E57-B33E-43A9-9054-D2AD2796BB5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01" name="Metin kutusu 3">
          <a:extLst>
            <a:ext uri="{FF2B5EF4-FFF2-40B4-BE49-F238E27FC236}">
              <a16:creationId xmlns:a16="http://schemas.microsoft.com/office/drawing/2014/main" xmlns="" id="{76BAB1F3-C6EC-4413-8199-E8E653BDE44A}"/>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02" name="Metin kutusu 4">
          <a:extLst>
            <a:ext uri="{FF2B5EF4-FFF2-40B4-BE49-F238E27FC236}">
              <a16:creationId xmlns:a16="http://schemas.microsoft.com/office/drawing/2014/main" xmlns="" id="{4E0DB681-64A3-464E-ACA8-BC9994F9D4E6}"/>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3" name="Metin kutusu 5">
          <a:extLst>
            <a:ext uri="{FF2B5EF4-FFF2-40B4-BE49-F238E27FC236}">
              <a16:creationId xmlns:a16="http://schemas.microsoft.com/office/drawing/2014/main" xmlns="" id="{0BCDEAA2-E0FD-4133-95B5-09009182E3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4" name="Metin kutusu 6">
          <a:extLst>
            <a:ext uri="{FF2B5EF4-FFF2-40B4-BE49-F238E27FC236}">
              <a16:creationId xmlns:a16="http://schemas.microsoft.com/office/drawing/2014/main" xmlns="" id="{5F371F25-071D-4CA6-815E-43DEF03A562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5" name="Metin kutusu 9">
          <a:extLst>
            <a:ext uri="{FF2B5EF4-FFF2-40B4-BE49-F238E27FC236}">
              <a16:creationId xmlns:a16="http://schemas.microsoft.com/office/drawing/2014/main" xmlns="" id="{D7DE016B-EB61-4F78-980A-FBDCC5D8285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6" name="Metin kutusu 10">
          <a:extLst>
            <a:ext uri="{FF2B5EF4-FFF2-40B4-BE49-F238E27FC236}">
              <a16:creationId xmlns:a16="http://schemas.microsoft.com/office/drawing/2014/main" xmlns="" id="{C5E6DE04-0D7E-44B0-A993-772103499CD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7" name="Metin kutusu 11">
          <a:extLst>
            <a:ext uri="{FF2B5EF4-FFF2-40B4-BE49-F238E27FC236}">
              <a16:creationId xmlns:a16="http://schemas.microsoft.com/office/drawing/2014/main" xmlns="" id="{C12E0156-3F00-4472-BC69-69CCB2B379A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8" name="Metin kutusu 12">
          <a:extLst>
            <a:ext uri="{FF2B5EF4-FFF2-40B4-BE49-F238E27FC236}">
              <a16:creationId xmlns:a16="http://schemas.microsoft.com/office/drawing/2014/main" xmlns="" id="{8BA87B72-AA3E-42A9-AC46-62D0E44A65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9" name="Metin kutusu 13">
          <a:extLst>
            <a:ext uri="{FF2B5EF4-FFF2-40B4-BE49-F238E27FC236}">
              <a16:creationId xmlns:a16="http://schemas.microsoft.com/office/drawing/2014/main" xmlns="" id="{A5E85504-EE93-4216-B60C-FB740265D58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0" name="Metin kutusu 14">
          <a:extLst>
            <a:ext uri="{FF2B5EF4-FFF2-40B4-BE49-F238E27FC236}">
              <a16:creationId xmlns:a16="http://schemas.microsoft.com/office/drawing/2014/main" xmlns="" id="{0A5CE14C-9942-4F99-9847-79FAA6A28AF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11" name="Metin kutusu 15">
          <a:extLst>
            <a:ext uri="{FF2B5EF4-FFF2-40B4-BE49-F238E27FC236}">
              <a16:creationId xmlns:a16="http://schemas.microsoft.com/office/drawing/2014/main" xmlns="" id="{FCA2A0AD-B10A-401D-8270-9214F8A6DFA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12" name="Metin kutusu 16">
          <a:extLst>
            <a:ext uri="{FF2B5EF4-FFF2-40B4-BE49-F238E27FC236}">
              <a16:creationId xmlns:a16="http://schemas.microsoft.com/office/drawing/2014/main" xmlns="" id="{1A13952D-BC95-42A5-B2E5-AF1E4CF9A39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3" name="Metin kutusu 17">
          <a:extLst>
            <a:ext uri="{FF2B5EF4-FFF2-40B4-BE49-F238E27FC236}">
              <a16:creationId xmlns:a16="http://schemas.microsoft.com/office/drawing/2014/main" xmlns="" id="{A3A2286C-3E9C-41A0-80C2-BB890733145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4" name="Metin kutusu 18">
          <a:extLst>
            <a:ext uri="{FF2B5EF4-FFF2-40B4-BE49-F238E27FC236}">
              <a16:creationId xmlns:a16="http://schemas.microsoft.com/office/drawing/2014/main" xmlns="" id="{C607FCB3-AEF8-47C3-87DE-2CC805F87A2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5" name="Metin kutusu 19">
          <a:extLst>
            <a:ext uri="{FF2B5EF4-FFF2-40B4-BE49-F238E27FC236}">
              <a16:creationId xmlns:a16="http://schemas.microsoft.com/office/drawing/2014/main" xmlns="" id="{D8729966-6D9F-446C-A64E-98FD82784A8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6" name="Metin kutusu 20">
          <a:extLst>
            <a:ext uri="{FF2B5EF4-FFF2-40B4-BE49-F238E27FC236}">
              <a16:creationId xmlns:a16="http://schemas.microsoft.com/office/drawing/2014/main" xmlns="" id="{5519ADF6-D90F-4954-967B-9C94C08BD6F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7" name="Metin kutusu 21">
          <a:extLst>
            <a:ext uri="{FF2B5EF4-FFF2-40B4-BE49-F238E27FC236}">
              <a16:creationId xmlns:a16="http://schemas.microsoft.com/office/drawing/2014/main" xmlns="" id="{24164ECD-B379-42D4-87CF-EAC499C1775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8" name="Metin kutusu 22">
          <a:extLst>
            <a:ext uri="{FF2B5EF4-FFF2-40B4-BE49-F238E27FC236}">
              <a16:creationId xmlns:a16="http://schemas.microsoft.com/office/drawing/2014/main" xmlns="" id="{6452E4FA-1856-45B4-B1DE-866D8FBFEC8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9" name="Metin kutusu 23">
          <a:extLst>
            <a:ext uri="{FF2B5EF4-FFF2-40B4-BE49-F238E27FC236}">
              <a16:creationId xmlns:a16="http://schemas.microsoft.com/office/drawing/2014/main" xmlns="" id="{BF925DDB-A50D-4AE4-AA0A-655467B18B5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20" name="Metin kutusu 24">
          <a:extLst>
            <a:ext uri="{FF2B5EF4-FFF2-40B4-BE49-F238E27FC236}">
              <a16:creationId xmlns:a16="http://schemas.microsoft.com/office/drawing/2014/main" xmlns="" id="{3D5E8128-3A90-4F27-A4A7-2AAD94590D4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21" name="Metin kutusu 25">
          <a:extLst>
            <a:ext uri="{FF2B5EF4-FFF2-40B4-BE49-F238E27FC236}">
              <a16:creationId xmlns:a16="http://schemas.microsoft.com/office/drawing/2014/main" xmlns="" id="{4C732A73-6CC4-43E6-8994-27C609D6437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2" name="Metin kutusu 26">
          <a:extLst>
            <a:ext uri="{FF2B5EF4-FFF2-40B4-BE49-F238E27FC236}">
              <a16:creationId xmlns:a16="http://schemas.microsoft.com/office/drawing/2014/main" xmlns="" id="{01DB5E11-FC57-460F-93E0-144A6C6EBDD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23" name="Metin kutusu 27">
          <a:extLst>
            <a:ext uri="{FF2B5EF4-FFF2-40B4-BE49-F238E27FC236}">
              <a16:creationId xmlns:a16="http://schemas.microsoft.com/office/drawing/2014/main" xmlns="" id="{5888A177-FF9A-4E8F-9746-EF4A1D11A6E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24" name="Metin kutusu 28">
          <a:extLst>
            <a:ext uri="{FF2B5EF4-FFF2-40B4-BE49-F238E27FC236}">
              <a16:creationId xmlns:a16="http://schemas.microsoft.com/office/drawing/2014/main" xmlns="" id="{3D9EA398-3ADA-48F1-BC89-B8CA503B5FFF}"/>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5" name="Metin kutusu 29">
          <a:extLst>
            <a:ext uri="{FF2B5EF4-FFF2-40B4-BE49-F238E27FC236}">
              <a16:creationId xmlns:a16="http://schemas.microsoft.com/office/drawing/2014/main" xmlns="" id="{BD9BCDC9-D27E-4BAC-B397-61D787D661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6" name="Metin kutusu 30">
          <a:extLst>
            <a:ext uri="{FF2B5EF4-FFF2-40B4-BE49-F238E27FC236}">
              <a16:creationId xmlns:a16="http://schemas.microsoft.com/office/drawing/2014/main" xmlns="" id="{B2CA4393-34BC-4121-8E55-D6CD1B0CA92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7" name="Metin kutusu 31">
          <a:extLst>
            <a:ext uri="{FF2B5EF4-FFF2-40B4-BE49-F238E27FC236}">
              <a16:creationId xmlns:a16="http://schemas.microsoft.com/office/drawing/2014/main" xmlns="" id="{ADE4044B-2205-4E90-8DB7-EB649FD7509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8" name="Metin kutusu 32">
          <a:extLst>
            <a:ext uri="{FF2B5EF4-FFF2-40B4-BE49-F238E27FC236}">
              <a16:creationId xmlns:a16="http://schemas.microsoft.com/office/drawing/2014/main" xmlns="" id="{6FC2E4DC-AB0D-47F4-B9D9-31262B31CE1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9" name="Metin kutusu 33">
          <a:extLst>
            <a:ext uri="{FF2B5EF4-FFF2-40B4-BE49-F238E27FC236}">
              <a16:creationId xmlns:a16="http://schemas.microsoft.com/office/drawing/2014/main" xmlns="" id="{AD1F3462-32DB-40ED-B03A-8AE400BA07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30" name="Metin kutusu 34">
          <a:extLst>
            <a:ext uri="{FF2B5EF4-FFF2-40B4-BE49-F238E27FC236}">
              <a16:creationId xmlns:a16="http://schemas.microsoft.com/office/drawing/2014/main" xmlns="" id="{B7195288-0AF0-461E-AB49-53BEAACE697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31" name="Metin kutusu 35">
          <a:extLst>
            <a:ext uri="{FF2B5EF4-FFF2-40B4-BE49-F238E27FC236}">
              <a16:creationId xmlns:a16="http://schemas.microsoft.com/office/drawing/2014/main" xmlns="" id="{E72DCA97-8062-4FEC-BE2F-86EB121AC38E}"/>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2" name="Metin kutusu 36">
          <a:extLst>
            <a:ext uri="{FF2B5EF4-FFF2-40B4-BE49-F238E27FC236}">
              <a16:creationId xmlns:a16="http://schemas.microsoft.com/office/drawing/2014/main" xmlns="" id="{00037734-7445-4ECE-B6E1-3A58AE13A33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3" name="Metin kutusu 37">
          <a:extLst>
            <a:ext uri="{FF2B5EF4-FFF2-40B4-BE49-F238E27FC236}">
              <a16:creationId xmlns:a16="http://schemas.microsoft.com/office/drawing/2014/main" xmlns="" id="{8DE94E42-E9CD-42FD-8153-94760A88307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4" name="Metin kutusu 38">
          <a:extLst>
            <a:ext uri="{FF2B5EF4-FFF2-40B4-BE49-F238E27FC236}">
              <a16:creationId xmlns:a16="http://schemas.microsoft.com/office/drawing/2014/main" xmlns="" id="{0F77C59D-DCC6-44B7-B078-A0F50CA29CE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5" name="Metin kutusu 39">
          <a:extLst>
            <a:ext uri="{FF2B5EF4-FFF2-40B4-BE49-F238E27FC236}">
              <a16:creationId xmlns:a16="http://schemas.microsoft.com/office/drawing/2014/main" xmlns="" id="{7E8486D1-DF43-4B1B-B251-461C49D5175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6" name="Metin kutusu 40">
          <a:extLst>
            <a:ext uri="{FF2B5EF4-FFF2-40B4-BE49-F238E27FC236}">
              <a16:creationId xmlns:a16="http://schemas.microsoft.com/office/drawing/2014/main" xmlns="" id="{284A7E72-0ABF-4165-97D7-96AC9FC98D3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37" name="Metin kutusu 41">
          <a:extLst>
            <a:ext uri="{FF2B5EF4-FFF2-40B4-BE49-F238E27FC236}">
              <a16:creationId xmlns:a16="http://schemas.microsoft.com/office/drawing/2014/main" xmlns="" id="{21ED8C58-F4B1-45DE-AE65-E7E9DD39B7B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38" name="Metin kutusu 42">
          <a:extLst>
            <a:ext uri="{FF2B5EF4-FFF2-40B4-BE49-F238E27FC236}">
              <a16:creationId xmlns:a16="http://schemas.microsoft.com/office/drawing/2014/main" xmlns="" id="{2755FEB5-0A00-48BC-9DB5-AA5458188DE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9" name="Metin kutusu 43">
          <a:extLst>
            <a:ext uri="{FF2B5EF4-FFF2-40B4-BE49-F238E27FC236}">
              <a16:creationId xmlns:a16="http://schemas.microsoft.com/office/drawing/2014/main" xmlns="" id="{7EA14F74-74DD-4367-BC34-3CF482B51FB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0" name="Metin kutusu 44">
          <a:extLst>
            <a:ext uri="{FF2B5EF4-FFF2-40B4-BE49-F238E27FC236}">
              <a16:creationId xmlns:a16="http://schemas.microsoft.com/office/drawing/2014/main" xmlns="" id="{FD6F0C22-380F-4EE4-AD8C-E0D619F9F13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1" name="Metin kutusu 45">
          <a:extLst>
            <a:ext uri="{FF2B5EF4-FFF2-40B4-BE49-F238E27FC236}">
              <a16:creationId xmlns:a16="http://schemas.microsoft.com/office/drawing/2014/main" xmlns="" id="{FEB8CCFA-A091-4028-932F-6A5F1B5BFA7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2" name="Metin kutusu 46">
          <a:extLst>
            <a:ext uri="{FF2B5EF4-FFF2-40B4-BE49-F238E27FC236}">
              <a16:creationId xmlns:a16="http://schemas.microsoft.com/office/drawing/2014/main" xmlns="" id="{98CFD1C3-6A81-4A8B-8352-9FE9784EE84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3" name="Metin kutusu 47">
          <a:extLst>
            <a:ext uri="{FF2B5EF4-FFF2-40B4-BE49-F238E27FC236}">
              <a16:creationId xmlns:a16="http://schemas.microsoft.com/office/drawing/2014/main" xmlns="" id="{49D0DC12-D0A8-433B-9025-2F9C7802A61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44" name="Metin kutusu 48">
          <a:extLst>
            <a:ext uri="{FF2B5EF4-FFF2-40B4-BE49-F238E27FC236}">
              <a16:creationId xmlns:a16="http://schemas.microsoft.com/office/drawing/2014/main" xmlns="" id="{AE0A8BA6-C21E-47B0-9037-660108C96054}"/>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45" name="Metin kutusu 49">
          <a:extLst>
            <a:ext uri="{FF2B5EF4-FFF2-40B4-BE49-F238E27FC236}">
              <a16:creationId xmlns:a16="http://schemas.microsoft.com/office/drawing/2014/main" xmlns="" id="{B369F5B9-6792-4B28-B68C-7F75713EE75A}"/>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6" name="Metin kutusu 50">
          <a:extLst>
            <a:ext uri="{FF2B5EF4-FFF2-40B4-BE49-F238E27FC236}">
              <a16:creationId xmlns:a16="http://schemas.microsoft.com/office/drawing/2014/main" xmlns="" id="{5D9D8F0C-A13E-4A0B-8705-44D65803A4B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7" name="Metin kutusu 51">
          <a:extLst>
            <a:ext uri="{FF2B5EF4-FFF2-40B4-BE49-F238E27FC236}">
              <a16:creationId xmlns:a16="http://schemas.microsoft.com/office/drawing/2014/main" xmlns="" id="{3B965FA2-7ADA-46AF-BACB-4B10225A4BE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8" name="Metin kutusu 52">
          <a:extLst>
            <a:ext uri="{FF2B5EF4-FFF2-40B4-BE49-F238E27FC236}">
              <a16:creationId xmlns:a16="http://schemas.microsoft.com/office/drawing/2014/main" xmlns="" id="{E28F326A-4096-4485-AC4B-C4B11BBD102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9" name="Metin kutusu 53">
          <a:extLst>
            <a:ext uri="{FF2B5EF4-FFF2-40B4-BE49-F238E27FC236}">
              <a16:creationId xmlns:a16="http://schemas.microsoft.com/office/drawing/2014/main" xmlns="" id="{80CBB0A6-584B-4D30-86B2-C977BE0B682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0" name="Metin kutusu 54">
          <a:extLst>
            <a:ext uri="{FF2B5EF4-FFF2-40B4-BE49-F238E27FC236}">
              <a16:creationId xmlns:a16="http://schemas.microsoft.com/office/drawing/2014/main" xmlns="" id="{CB223228-B054-4A3A-9315-C87423A9EF5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51" name="Metin kutusu 55">
          <a:extLst>
            <a:ext uri="{FF2B5EF4-FFF2-40B4-BE49-F238E27FC236}">
              <a16:creationId xmlns:a16="http://schemas.microsoft.com/office/drawing/2014/main" xmlns="" id="{CCEDB536-7998-42EB-949D-B122FF3957C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52" name="Metin kutusu 56">
          <a:extLst>
            <a:ext uri="{FF2B5EF4-FFF2-40B4-BE49-F238E27FC236}">
              <a16:creationId xmlns:a16="http://schemas.microsoft.com/office/drawing/2014/main" xmlns="" id="{D77F94B3-DB61-4973-B0CE-E3C7B0BBE17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3" name="Metin kutusu 57">
          <a:extLst>
            <a:ext uri="{FF2B5EF4-FFF2-40B4-BE49-F238E27FC236}">
              <a16:creationId xmlns:a16="http://schemas.microsoft.com/office/drawing/2014/main" xmlns="" id="{3B95C4B5-4939-4B36-B02F-2DFA60AD540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4" name="Metin kutusu 58">
          <a:extLst>
            <a:ext uri="{FF2B5EF4-FFF2-40B4-BE49-F238E27FC236}">
              <a16:creationId xmlns:a16="http://schemas.microsoft.com/office/drawing/2014/main" xmlns="" id="{74DEAFAE-E3D6-4443-923D-40466F86E06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5" name="Metin kutusu 59">
          <a:extLst>
            <a:ext uri="{FF2B5EF4-FFF2-40B4-BE49-F238E27FC236}">
              <a16:creationId xmlns:a16="http://schemas.microsoft.com/office/drawing/2014/main" xmlns="" id="{0EC646AE-B1B9-4065-850F-593C6B5E2AC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6" name="Metin kutusu 60">
          <a:extLst>
            <a:ext uri="{FF2B5EF4-FFF2-40B4-BE49-F238E27FC236}">
              <a16:creationId xmlns:a16="http://schemas.microsoft.com/office/drawing/2014/main" xmlns="" id="{B899E5DD-A608-46F2-98E5-1BFC1850133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7" name="Metin kutusu 61">
          <a:extLst>
            <a:ext uri="{FF2B5EF4-FFF2-40B4-BE49-F238E27FC236}">
              <a16:creationId xmlns:a16="http://schemas.microsoft.com/office/drawing/2014/main" xmlns="" id="{650C5479-AD4A-49C7-8FE2-D85EE77650F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8" name="Metin kutusu 62">
          <a:extLst>
            <a:ext uri="{FF2B5EF4-FFF2-40B4-BE49-F238E27FC236}">
              <a16:creationId xmlns:a16="http://schemas.microsoft.com/office/drawing/2014/main" xmlns="" id="{37015E71-83BA-4DD8-A757-CA9756195F7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9" name="Metin kutusu 63">
          <a:extLst>
            <a:ext uri="{FF2B5EF4-FFF2-40B4-BE49-F238E27FC236}">
              <a16:creationId xmlns:a16="http://schemas.microsoft.com/office/drawing/2014/main" xmlns="" id="{0AB224A5-264B-43D6-ABB7-CFD0620C18E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0" name="Metin kutusu 64">
          <a:extLst>
            <a:ext uri="{FF2B5EF4-FFF2-40B4-BE49-F238E27FC236}">
              <a16:creationId xmlns:a16="http://schemas.microsoft.com/office/drawing/2014/main" xmlns="" id="{4D08E450-E020-4237-8E3D-8F34A05428E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61" name="Metin kutusu 65">
          <a:extLst>
            <a:ext uri="{FF2B5EF4-FFF2-40B4-BE49-F238E27FC236}">
              <a16:creationId xmlns:a16="http://schemas.microsoft.com/office/drawing/2014/main" xmlns="" id="{3FC32939-CFC9-478A-BCBA-28E6CCAD8C9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62" name="Metin kutusu 66">
          <a:extLst>
            <a:ext uri="{FF2B5EF4-FFF2-40B4-BE49-F238E27FC236}">
              <a16:creationId xmlns:a16="http://schemas.microsoft.com/office/drawing/2014/main" xmlns="" id="{7C37A214-9EE6-4355-B5A0-AF5FA10BFC41}"/>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3" name="Metin kutusu 67">
          <a:extLst>
            <a:ext uri="{FF2B5EF4-FFF2-40B4-BE49-F238E27FC236}">
              <a16:creationId xmlns:a16="http://schemas.microsoft.com/office/drawing/2014/main" xmlns="" id="{DAC1447D-C5F5-40D4-88DE-9A8ACD4A2FC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4" name="Metin kutusu 68">
          <a:extLst>
            <a:ext uri="{FF2B5EF4-FFF2-40B4-BE49-F238E27FC236}">
              <a16:creationId xmlns:a16="http://schemas.microsoft.com/office/drawing/2014/main" xmlns="" id="{A44D926C-30DE-47A1-9FAB-EBE57E6843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5" name="Metin kutusu 69">
          <a:extLst>
            <a:ext uri="{FF2B5EF4-FFF2-40B4-BE49-F238E27FC236}">
              <a16:creationId xmlns:a16="http://schemas.microsoft.com/office/drawing/2014/main" xmlns="" id="{9988D0C3-10D9-47A0-9FD6-049A2138CA9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6" name="Metin kutusu 70">
          <a:extLst>
            <a:ext uri="{FF2B5EF4-FFF2-40B4-BE49-F238E27FC236}">
              <a16:creationId xmlns:a16="http://schemas.microsoft.com/office/drawing/2014/main" xmlns="" id="{AFF3AD1D-CDF6-41D4-836F-A39C1B7C58A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7" name="Metin kutusu 71">
          <a:extLst>
            <a:ext uri="{FF2B5EF4-FFF2-40B4-BE49-F238E27FC236}">
              <a16:creationId xmlns:a16="http://schemas.microsoft.com/office/drawing/2014/main" xmlns="" id="{ADF78654-6561-42E8-BB5D-0783EC9F5B9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8" name="Metin kutusu 72">
          <a:extLst>
            <a:ext uri="{FF2B5EF4-FFF2-40B4-BE49-F238E27FC236}">
              <a16:creationId xmlns:a16="http://schemas.microsoft.com/office/drawing/2014/main" xmlns="" id="{DB6A29DD-3F62-4961-B63B-EDEBDAB0FC7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9" name="Metin kutusu 73">
          <a:extLst>
            <a:ext uri="{FF2B5EF4-FFF2-40B4-BE49-F238E27FC236}">
              <a16:creationId xmlns:a16="http://schemas.microsoft.com/office/drawing/2014/main" xmlns="" id="{B328DC39-608F-403B-9CA7-B318BE76AB4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0" name="Metin kutusu 74">
          <a:extLst>
            <a:ext uri="{FF2B5EF4-FFF2-40B4-BE49-F238E27FC236}">
              <a16:creationId xmlns:a16="http://schemas.microsoft.com/office/drawing/2014/main" xmlns="" id="{9BAA867A-4052-419D-89E2-DB21774D3EC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1" name="Metin kutusu 75">
          <a:extLst>
            <a:ext uri="{FF2B5EF4-FFF2-40B4-BE49-F238E27FC236}">
              <a16:creationId xmlns:a16="http://schemas.microsoft.com/office/drawing/2014/main" xmlns="" id="{E59067E5-B9BA-4624-9F93-7F63D623760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2" name="Metin kutusu 76">
          <a:extLst>
            <a:ext uri="{FF2B5EF4-FFF2-40B4-BE49-F238E27FC236}">
              <a16:creationId xmlns:a16="http://schemas.microsoft.com/office/drawing/2014/main" xmlns="" id="{8B648537-2FC6-48E2-85B6-A6B3F3CB82A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3" name="Metin kutusu 77">
          <a:extLst>
            <a:ext uri="{FF2B5EF4-FFF2-40B4-BE49-F238E27FC236}">
              <a16:creationId xmlns:a16="http://schemas.microsoft.com/office/drawing/2014/main" xmlns="" id="{4BAD3260-28D7-4FC9-9A11-2842AE87ECA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74" name="Metin kutusu 78">
          <a:extLst>
            <a:ext uri="{FF2B5EF4-FFF2-40B4-BE49-F238E27FC236}">
              <a16:creationId xmlns:a16="http://schemas.microsoft.com/office/drawing/2014/main" xmlns="" id="{3CF823DA-C930-4FA1-ACEC-DB025A746172}"/>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75" name="Metin kutusu 79">
          <a:extLst>
            <a:ext uri="{FF2B5EF4-FFF2-40B4-BE49-F238E27FC236}">
              <a16:creationId xmlns:a16="http://schemas.microsoft.com/office/drawing/2014/main" xmlns="" id="{982A9AFF-3192-4CC8-963D-4A33A033FF4A}"/>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6" name="Metin kutusu 80">
          <a:extLst>
            <a:ext uri="{FF2B5EF4-FFF2-40B4-BE49-F238E27FC236}">
              <a16:creationId xmlns:a16="http://schemas.microsoft.com/office/drawing/2014/main" xmlns="" id="{C4CBBE82-D73F-43C3-8E9D-48C506B1C9D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7" name="Metin kutusu 81">
          <a:extLst>
            <a:ext uri="{FF2B5EF4-FFF2-40B4-BE49-F238E27FC236}">
              <a16:creationId xmlns:a16="http://schemas.microsoft.com/office/drawing/2014/main" xmlns="" id="{67A7475B-E7FD-43F8-8D74-5405412FBA5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8" name="Metin kutusu 82">
          <a:extLst>
            <a:ext uri="{FF2B5EF4-FFF2-40B4-BE49-F238E27FC236}">
              <a16:creationId xmlns:a16="http://schemas.microsoft.com/office/drawing/2014/main" xmlns="" id="{54F8A0D9-2BF1-4E07-9FCB-FC2BEC4B955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9" name="Metin kutusu 83">
          <a:extLst>
            <a:ext uri="{FF2B5EF4-FFF2-40B4-BE49-F238E27FC236}">
              <a16:creationId xmlns:a16="http://schemas.microsoft.com/office/drawing/2014/main" xmlns="" id="{3BCD6AAD-716F-4AF5-9978-5C689EC9869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0" name="Metin kutusu 84">
          <a:extLst>
            <a:ext uri="{FF2B5EF4-FFF2-40B4-BE49-F238E27FC236}">
              <a16:creationId xmlns:a16="http://schemas.microsoft.com/office/drawing/2014/main" xmlns="" id="{54BA4CCD-B30A-438B-8D97-71FC380C8D0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1" name="Metin kutusu 85">
          <a:extLst>
            <a:ext uri="{FF2B5EF4-FFF2-40B4-BE49-F238E27FC236}">
              <a16:creationId xmlns:a16="http://schemas.microsoft.com/office/drawing/2014/main" xmlns="" id="{53AA1D83-CEF9-4731-BBA3-4A16827B12B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2" name="Metin kutusu 86">
          <a:extLst>
            <a:ext uri="{FF2B5EF4-FFF2-40B4-BE49-F238E27FC236}">
              <a16:creationId xmlns:a16="http://schemas.microsoft.com/office/drawing/2014/main" xmlns="" id="{8C9BBAB9-7B64-4204-9CA7-C5A2ADCD66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3" name="Metin kutusu 87">
          <a:extLst>
            <a:ext uri="{FF2B5EF4-FFF2-40B4-BE49-F238E27FC236}">
              <a16:creationId xmlns:a16="http://schemas.microsoft.com/office/drawing/2014/main" xmlns="" id="{721F7620-25DC-4F60-8EC4-CC45F4F7B45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4" name="Metin kutusu 88">
          <a:extLst>
            <a:ext uri="{FF2B5EF4-FFF2-40B4-BE49-F238E27FC236}">
              <a16:creationId xmlns:a16="http://schemas.microsoft.com/office/drawing/2014/main" xmlns="" id="{33C7CF26-9D00-4B41-89AC-6712F373231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5" name="Metin kutusu 89">
          <a:extLst>
            <a:ext uri="{FF2B5EF4-FFF2-40B4-BE49-F238E27FC236}">
              <a16:creationId xmlns:a16="http://schemas.microsoft.com/office/drawing/2014/main" xmlns="" id="{D916FFD6-DB5E-43A2-8850-CC44559AA28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6" name="Metin kutusu 90">
          <a:extLst>
            <a:ext uri="{FF2B5EF4-FFF2-40B4-BE49-F238E27FC236}">
              <a16:creationId xmlns:a16="http://schemas.microsoft.com/office/drawing/2014/main" xmlns="" id="{29A8AF9D-0142-4EEC-890C-D89D5962993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87" name="Metin kutusu 91">
          <a:extLst>
            <a:ext uri="{FF2B5EF4-FFF2-40B4-BE49-F238E27FC236}">
              <a16:creationId xmlns:a16="http://schemas.microsoft.com/office/drawing/2014/main" xmlns="" id="{B601BB27-C055-41A5-B9D9-CB5FF0D8EAB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88" name="Metin kutusu 92">
          <a:extLst>
            <a:ext uri="{FF2B5EF4-FFF2-40B4-BE49-F238E27FC236}">
              <a16:creationId xmlns:a16="http://schemas.microsoft.com/office/drawing/2014/main" xmlns="" id="{8454EFE2-0DCB-4AB7-BBC3-83762B6DA1EB}"/>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9" name="Metin kutusu 93">
          <a:extLst>
            <a:ext uri="{FF2B5EF4-FFF2-40B4-BE49-F238E27FC236}">
              <a16:creationId xmlns:a16="http://schemas.microsoft.com/office/drawing/2014/main" xmlns="" id="{430666C3-F87F-4454-AD3A-397960A2FE8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0" name="Metin kutusu 94">
          <a:extLst>
            <a:ext uri="{FF2B5EF4-FFF2-40B4-BE49-F238E27FC236}">
              <a16:creationId xmlns:a16="http://schemas.microsoft.com/office/drawing/2014/main" xmlns="" id="{A0CEDAC0-5D6A-4A56-931C-E36FD4BEC05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1" name="Metin kutusu 95">
          <a:extLst>
            <a:ext uri="{FF2B5EF4-FFF2-40B4-BE49-F238E27FC236}">
              <a16:creationId xmlns:a16="http://schemas.microsoft.com/office/drawing/2014/main" xmlns="" id="{507034C4-3A9E-4347-8D43-8D2492A59B5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2" name="Metin kutusu 96">
          <a:extLst>
            <a:ext uri="{FF2B5EF4-FFF2-40B4-BE49-F238E27FC236}">
              <a16:creationId xmlns:a16="http://schemas.microsoft.com/office/drawing/2014/main" xmlns="" id="{3518F7F2-03CC-4413-81D1-3FEAFDE0CB9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3" name="Metin kutusu 97">
          <a:extLst>
            <a:ext uri="{FF2B5EF4-FFF2-40B4-BE49-F238E27FC236}">
              <a16:creationId xmlns:a16="http://schemas.microsoft.com/office/drawing/2014/main" xmlns="" id="{F6FE153C-AACC-4E29-B641-27C3B1223D2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4" name="Metin kutusu 98">
          <a:extLst>
            <a:ext uri="{FF2B5EF4-FFF2-40B4-BE49-F238E27FC236}">
              <a16:creationId xmlns:a16="http://schemas.microsoft.com/office/drawing/2014/main" xmlns="" id="{69D4F293-0F84-4674-8C36-A8667E3813C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5" name="Metin kutusu 99">
          <a:extLst>
            <a:ext uri="{FF2B5EF4-FFF2-40B4-BE49-F238E27FC236}">
              <a16:creationId xmlns:a16="http://schemas.microsoft.com/office/drawing/2014/main" xmlns="" id="{0ABEAB46-C174-408A-9046-85F3FF9D895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6" name="Metin kutusu 100">
          <a:extLst>
            <a:ext uri="{FF2B5EF4-FFF2-40B4-BE49-F238E27FC236}">
              <a16:creationId xmlns:a16="http://schemas.microsoft.com/office/drawing/2014/main" xmlns="" id="{C0CB1EF8-FE70-4B7D-9AF5-D0C3C46BDFA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7" name="Metin kutusu 101">
          <a:extLst>
            <a:ext uri="{FF2B5EF4-FFF2-40B4-BE49-F238E27FC236}">
              <a16:creationId xmlns:a16="http://schemas.microsoft.com/office/drawing/2014/main" xmlns="" id="{49BB4E4C-2013-4FDB-B0CE-74733C92F47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8" name="Metin kutusu 102">
          <a:extLst>
            <a:ext uri="{FF2B5EF4-FFF2-40B4-BE49-F238E27FC236}">
              <a16:creationId xmlns:a16="http://schemas.microsoft.com/office/drawing/2014/main" xmlns="" id="{A7C06522-1795-4224-ABBB-6262AD9EC88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9" name="Metin kutusu 103">
          <a:extLst>
            <a:ext uri="{FF2B5EF4-FFF2-40B4-BE49-F238E27FC236}">
              <a16:creationId xmlns:a16="http://schemas.microsoft.com/office/drawing/2014/main" xmlns="" id="{75560C90-F806-4E7A-9061-61107364B70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00" name="Metin kutusu 104">
          <a:extLst>
            <a:ext uri="{FF2B5EF4-FFF2-40B4-BE49-F238E27FC236}">
              <a16:creationId xmlns:a16="http://schemas.microsoft.com/office/drawing/2014/main" xmlns="" id="{8EAC7D84-2F0A-4634-A3B0-E3B1FEB37C59}"/>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01" name="Metin kutusu 105">
          <a:extLst>
            <a:ext uri="{FF2B5EF4-FFF2-40B4-BE49-F238E27FC236}">
              <a16:creationId xmlns:a16="http://schemas.microsoft.com/office/drawing/2014/main" xmlns="" id="{56443CEC-649F-4EAB-8CAF-3DD5865BC59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2" name="Metin kutusu 106">
          <a:extLst>
            <a:ext uri="{FF2B5EF4-FFF2-40B4-BE49-F238E27FC236}">
              <a16:creationId xmlns:a16="http://schemas.microsoft.com/office/drawing/2014/main" xmlns="" id="{BC90C61E-24F2-4BCD-B4AE-2D8AF2FBB50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3" name="Metin kutusu 107">
          <a:extLst>
            <a:ext uri="{FF2B5EF4-FFF2-40B4-BE49-F238E27FC236}">
              <a16:creationId xmlns:a16="http://schemas.microsoft.com/office/drawing/2014/main" xmlns="" id="{6D86F81F-0CA7-45F6-81EE-F86A1DAE725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4" name="Metin kutusu 108">
          <a:extLst>
            <a:ext uri="{FF2B5EF4-FFF2-40B4-BE49-F238E27FC236}">
              <a16:creationId xmlns:a16="http://schemas.microsoft.com/office/drawing/2014/main" xmlns="" id="{7DE19D67-AAD3-49B2-B251-D5A7F1CDF2C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5" name="Metin kutusu 109">
          <a:extLst>
            <a:ext uri="{FF2B5EF4-FFF2-40B4-BE49-F238E27FC236}">
              <a16:creationId xmlns:a16="http://schemas.microsoft.com/office/drawing/2014/main" xmlns="" id="{CB9BDD5D-F06C-40FE-A116-7806224AC53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6" name="Metin kutusu 110">
          <a:extLst>
            <a:ext uri="{FF2B5EF4-FFF2-40B4-BE49-F238E27FC236}">
              <a16:creationId xmlns:a16="http://schemas.microsoft.com/office/drawing/2014/main" xmlns="" id="{91CD630C-D19D-480A-971B-C82568F1BE9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7" name="Metin kutusu 111">
          <a:extLst>
            <a:ext uri="{FF2B5EF4-FFF2-40B4-BE49-F238E27FC236}">
              <a16:creationId xmlns:a16="http://schemas.microsoft.com/office/drawing/2014/main" xmlns="" id="{D40BB6EB-823B-4B91-92C2-0DE38633881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8" name="Metin kutusu 112">
          <a:extLst>
            <a:ext uri="{FF2B5EF4-FFF2-40B4-BE49-F238E27FC236}">
              <a16:creationId xmlns:a16="http://schemas.microsoft.com/office/drawing/2014/main" xmlns="" id="{E06573EF-C280-49A7-9B95-5E33DF7EA44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9" name="Metin kutusu 113">
          <a:extLst>
            <a:ext uri="{FF2B5EF4-FFF2-40B4-BE49-F238E27FC236}">
              <a16:creationId xmlns:a16="http://schemas.microsoft.com/office/drawing/2014/main" xmlns="" id="{906BE2D6-D817-43A8-998F-0C4B59FAFEA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0" name="Metin kutusu 114">
          <a:extLst>
            <a:ext uri="{FF2B5EF4-FFF2-40B4-BE49-F238E27FC236}">
              <a16:creationId xmlns:a16="http://schemas.microsoft.com/office/drawing/2014/main" xmlns="" id="{A34862E5-5451-4880-9291-35B36CAC273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1" name="Metin kutusu 118">
          <a:extLst>
            <a:ext uri="{FF2B5EF4-FFF2-40B4-BE49-F238E27FC236}">
              <a16:creationId xmlns:a16="http://schemas.microsoft.com/office/drawing/2014/main" xmlns="" id="{3C1AD2CF-3AAB-49BA-ACA6-2AC537448F0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2" name="Metin kutusu 119">
          <a:extLst>
            <a:ext uri="{FF2B5EF4-FFF2-40B4-BE49-F238E27FC236}">
              <a16:creationId xmlns:a16="http://schemas.microsoft.com/office/drawing/2014/main" xmlns="" id="{DADF8DC6-D3E3-4EDF-8556-F0C6E1240F1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3" name="Metin kutusu 120">
          <a:extLst>
            <a:ext uri="{FF2B5EF4-FFF2-40B4-BE49-F238E27FC236}">
              <a16:creationId xmlns:a16="http://schemas.microsoft.com/office/drawing/2014/main" xmlns="" id="{4AD255AB-0E78-424A-91AF-DA9D20F6F8B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14" name="Metin kutusu 121">
          <a:extLst>
            <a:ext uri="{FF2B5EF4-FFF2-40B4-BE49-F238E27FC236}">
              <a16:creationId xmlns:a16="http://schemas.microsoft.com/office/drawing/2014/main" xmlns="" id="{CDD386E2-CE85-43E6-B58E-BE4ED178FDE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15" name="Metin kutusu 122">
          <a:extLst>
            <a:ext uri="{FF2B5EF4-FFF2-40B4-BE49-F238E27FC236}">
              <a16:creationId xmlns:a16="http://schemas.microsoft.com/office/drawing/2014/main" xmlns="" id="{295846C2-E1D1-43C0-8001-8D93227174E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6" name="Metin kutusu 123">
          <a:extLst>
            <a:ext uri="{FF2B5EF4-FFF2-40B4-BE49-F238E27FC236}">
              <a16:creationId xmlns:a16="http://schemas.microsoft.com/office/drawing/2014/main" xmlns="" id="{D915BC60-8039-4A9D-BB17-8B9CDC0797E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7" name="Metin kutusu 124">
          <a:extLst>
            <a:ext uri="{FF2B5EF4-FFF2-40B4-BE49-F238E27FC236}">
              <a16:creationId xmlns:a16="http://schemas.microsoft.com/office/drawing/2014/main" xmlns="" id="{38BDD3F4-D1AD-4F54-98F7-57AD31C1DF4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8" name="Metin kutusu 125">
          <a:extLst>
            <a:ext uri="{FF2B5EF4-FFF2-40B4-BE49-F238E27FC236}">
              <a16:creationId xmlns:a16="http://schemas.microsoft.com/office/drawing/2014/main" xmlns="" id="{5D33AE6D-8CDC-4266-9FA3-3D47D4CD85C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9" name="Metin kutusu 126">
          <a:extLst>
            <a:ext uri="{FF2B5EF4-FFF2-40B4-BE49-F238E27FC236}">
              <a16:creationId xmlns:a16="http://schemas.microsoft.com/office/drawing/2014/main" xmlns="" id="{C6B022E4-5359-423C-BE58-43F93228B2B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0" name="Metin kutusu 127">
          <a:extLst>
            <a:ext uri="{FF2B5EF4-FFF2-40B4-BE49-F238E27FC236}">
              <a16:creationId xmlns:a16="http://schemas.microsoft.com/office/drawing/2014/main" xmlns="" id="{E986774C-3675-4C13-8473-F836BAAD308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1" name="Metin kutusu 128">
          <a:extLst>
            <a:ext uri="{FF2B5EF4-FFF2-40B4-BE49-F238E27FC236}">
              <a16:creationId xmlns:a16="http://schemas.microsoft.com/office/drawing/2014/main" xmlns="" id="{E34BB080-C9C8-4FC6-8625-0ED426D3C7B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2" name="Metin kutusu 129">
          <a:extLst>
            <a:ext uri="{FF2B5EF4-FFF2-40B4-BE49-F238E27FC236}">
              <a16:creationId xmlns:a16="http://schemas.microsoft.com/office/drawing/2014/main" xmlns="" id="{7474AE8F-2E80-4751-AAA3-D7DD726E291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23" name="Metin kutusu 130">
          <a:extLst>
            <a:ext uri="{FF2B5EF4-FFF2-40B4-BE49-F238E27FC236}">
              <a16:creationId xmlns:a16="http://schemas.microsoft.com/office/drawing/2014/main" xmlns="" id="{14986500-F1FE-46B9-A18B-A02785857704}"/>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24" name="Metin kutusu 131">
          <a:extLst>
            <a:ext uri="{FF2B5EF4-FFF2-40B4-BE49-F238E27FC236}">
              <a16:creationId xmlns:a16="http://schemas.microsoft.com/office/drawing/2014/main" xmlns="" id="{5E334C8B-9934-42CD-A415-14728602D33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5" name="Metin kutusu 132">
          <a:extLst>
            <a:ext uri="{FF2B5EF4-FFF2-40B4-BE49-F238E27FC236}">
              <a16:creationId xmlns:a16="http://schemas.microsoft.com/office/drawing/2014/main" xmlns="" id="{A2AD0598-1058-4F78-BAAE-6359D97EE6C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26" name="Metin kutusu 133">
          <a:extLst>
            <a:ext uri="{FF2B5EF4-FFF2-40B4-BE49-F238E27FC236}">
              <a16:creationId xmlns:a16="http://schemas.microsoft.com/office/drawing/2014/main" xmlns="" id="{4279D48A-6CD6-4B75-A5F1-DFBA50846085}"/>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27" name="Metin kutusu 134">
          <a:extLst>
            <a:ext uri="{FF2B5EF4-FFF2-40B4-BE49-F238E27FC236}">
              <a16:creationId xmlns:a16="http://schemas.microsoft.com/office/drawing/2014/main" xmlns="" id="{E77236D2-11B3-4427-BBDE-CB18055F2BC1}"/>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8" name="Metin kutusu 135">
          <a:extLst>
            <a:ext uri="{FF2B5EF4-FFF2-40B4-BE49-F238E27FC236}">
              <a16:creationId xmlns:a16="http://schemas.microsoft.com/office/drawing/2014/main" xmlns="" id="{207F8001-2322-46F7-AD7F-E67B4BF42CB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9" name="Metin kutusu 354">
          <a:extLst>
            <a:ext uri="{FF2B5EF4-FFF2-40B4-BE49-F238E27FC236}">
              <a16:creationId xmlns:a16="http://schemas.microsoft.com/office/drawing/2014/main" xmlns="" id="{1943ED76-7F4B-4D7D-95FE-4ADBA4559E0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0" name="Metin kutusu 355">
          <a:extLst>
            <a:ext uri="{FF2B5EF4-FFF2-40B4-BE49-F238E27FC236}">
              <a16:creationId xmlns:a16="http://schemas.microsoft.com/office/drawing/2014/main" xmlns="" id="{854EA8AC-6548-4393-9E20-B0353964665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31" name="Metin kutusu 356">
          <a:extLst>
            <a:ext uri="{FF2B5EF4-FFF2-40B4-BE49-F238E27FC236}">
              <a16:creationId xmlns:a16="http://schemas.microsoft.com/office/drawing/2014/main" xmlns="" id="{20B121B4-5CD3-4E17-BB73-D88B293EEAD5}"/>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32" name="Metin kutusu 357">
          <a:extLst>
            <a:ext uri="{FF2B5EF4-FFF2-40B4-BE49-F238E27FC236}">
              <a16:creationId xmlns:a16="http://schemas.microsoft.com/office/drawing/2014/main" xmlns="" id="{EF5A67CB-5331-4A43-B7D6-7C02479247C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3" name="Metin kutusu 358">
          <a:extLst>
            <a:ext uri="{FF2B5EF4-FFF2-40B4-BE49-F238E27FC236}">
              <a16:creationId xmlns:a16="http://schemas.microsoft.com/office/drawing/2014/main" xmlns="" id="{3FB69353-E56B-4727-B04C-B508CD9567A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4" name="Metin kutusu 359">
          <a:extLst>
            <a:ext uri="{FF2B5EF4-FFF2-40B4-BE49-F238E27FC236}">
              <a16:creationId xmlns:a16="http://schemas.microsoft.com/office/drawing/2014/main" xmlns="" id="{C814A52D-6CD1-4A08-ABB5-2772EE7AB1E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5" name="Metin kutusu 360">
          <a:extLst>
            <a:ext uri="{FF2B5EF4-FFF2-40B4-BE49-F238E27FC236}">
              <a16:creationId xmlns:a16="http://schemas.microsoft.com/office/drawing/2014/main" xmlns="" id="{2F299248-0963-4F10-AF0F-775709954C1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6" name="Metin kutusu 361">
          <a:extLst>
            <a:ext uri="{FF2B5EF4-FFF2-40B4-BE49-F238E27FC236}">
              <a16:creationId xmlns:a16="http://schemas.microsoft.com/office/drawing/2014/main" xmlns="" id="{71BBCFC2-ED80-4D1A-9BAF-E56F24A65BF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7" name="Metin kutusu 362">
          <a:extLst>
            <a:ext uri="{FF2B5EF4-FFF2-40B4-BE49-F238E27FC236}">
              <a16:creationId xmlns:a16="http://schemas.microsoft.com/office/drawing/2014/main" xmlns="" id="{3B2B0ACE-9DE8-462F-812B-53348899050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8" name="Metin kutusu 363">
          <a:extLst>
            <a:ext uri="{FF2B5EF4-FFF2-40B4-BE49-F238E27FC236}">
              <a16:creationId xmlns:a16="http://schemas.microsoft.com/office/drawing/2014/main" xmlns="" id="{181C3D12-ACB2-4018-8C13-49A1951BB6E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9" name="Metin kutusu 364">
          <a:extLst>
            <a:ext uri="{FF2B5EF4-FFF2-40B4-BE49-F238E27FC236}">
              <a16:creationId xmlns:a16="http://schemas.microsoft.com/office/drawing/2014/main" xmlns="" id="{361C6F39-747A-483B-87CC-E2E4C616532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0" name="Metin kutusu 365">
          <a:extLst>
            <a:ext uri="{FF2B5EF4-FFF2-40B4-BE49-F238E27FC236}">
              <a16:creationId xmlns:a16="http://schemas.microsoft.com/office/drawing/2014/main" xmlns="" id="{7E0AA8BB-14EC-459B-AFE8-2BCD55FC1CB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1" name="Metin kutusu 366">
          <a:extLst>
            <a:ext uri="{FF2B5EF4-FFF2-40B4-BE49-F238E27FC236}">
              <a16:creationId xmlns:a16="http://schemas.microsoft.com/office/drawing/2014/main" xmlns="" id="{94643D07-D7CC-4083-BC1D-DACAAF1D260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2" name="Metin kutusu 367">
          <a:extLst>
            <a:ext uri="{FF2B5EF4-FFF2-40B4-BE49-F238E27FC236}">
              <a16:creationId xmlns:a16="http://schemas.microsoft.com/office/drawing/2014/main" xmlns="" id="{B800C8F9-68A9-464B-8CAA-8C1D3D9ACD4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3" name="Metin kutusu 368">
          <a:extLst>
            <a:ext uri="{FF2B5EF4-FFF2-40B4-BE49-F238E27FC236}">
              <a16:creationId xmlns:a16="http://schemas.microsoft.com/office/drawing/2014/main" xmlns="" id="{C4CEE618-D956-479C-87B2-330F3DAEA05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4" name="Metin kutusu 369">
          <a:extLst>
            <a:ext uri="{FF2B5EF4-FFF2-40B4-BE49-F238E27FC236}">
              <a16:creationId xmlns:a16="http://schemas.microsoft.com/office/drawing/2014/main" xmlns="" id="{3CDBEF34-55CA-41E5-B8B0-080659FDA1B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5" name="Metin kutusu 370">
          <a:extLst>
            <a:ext uri="{FF2B5EF4-FFF2-40B4-BE49-F238E27FC236}">
              <a16:creationId xmlns:a16="http://schemas.microsoft.com/office/drawing/2014/main" xmlns="" id="{7963355C-4B3B-4F5A-A715-20553EB45EF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6" name="Metin kutusu 371">
          <a:extLst>
            <a:ext uri="{FF2B5EF4-FFF2-40B4-BE49-F238E27FC236}">
              <a16:creationId xmlns:a16="http://schemas.microsoft.com/office/drawing/2014/main" xmlns="" id="{7357A129-25D6-456B-81E9-1FC63FBB588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7" name="Metin kutusu 372">
          <a:extLst>
            <a:ext uri="{FF2B5EF4-FFF2-40B4-BE49-F238E27FC236}">
              <a16:creationId xmlns:a16="http://schemas.microsoft.com/office/drawing/2014/main" xmlns="" id="{60527362-3ABC-4F2F-913F-F17DB1AD1AD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48" name="Metin kutusu 1">
          <a:extLst>
            <a:ext uri="{FF2B5EF4-FFF2-40B4-BE49-F238E27FC236}">
              <a16:creationId xmlns:a16="http://schemas.microsoft.com/office/drawing/2014/main" xmlns="" id="{4D193103-61FB-4C5F-B855-FFB60D41C64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49" name="Metin kutusu 2">
          <a:extLst>
            <a:ext uri="{FF2B5EF4-FFF2-40B4-BE49-F238E27FC236}">
              <a16:creationId xmlns:a16="http://schemas.microsoft.com/office/drawing/2014/main" xmlns="" id="{37B6188E-EAC5-450F-88B5-D13E43C612E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50" name="Metin kutusu 3">
          <a:extLst>
            <a:ext uri="{FF2B5EF4-FFF2-40B4-BE49-F238E27FC236}">
              <a16:creationId xmlns:a16="http://schemas.microsoft.com/office/drawing/2014/main" xmlns="" id="{7D985C42-0864-49B4-89EB-5C8A9A66233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51" name="Metin kutusu 4">
          <a:extLst>
            <a:ext uri="{FF2B5EF4-FFF2-40B4-BE49-F238E27FC236}">
              <a16:creationId xmlns:a16="http://schemas.microsoft.com/office/drawing/2014/main" xmlns="" id="{19A57F9E-B007-49FC-B807-3E06AD0FADF6}"/>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2" name="Metin kutusu 5">
          <a:extLst>
            <a:ext uri="{FF2B5EF4-FFF2-40B4-BE49-F238E27FC236}">
              <a16:creationId xmlns:a16="http://schemas.microsoft.com/office/drawing/2014/main" xmlns="" id="{4C0D7541-BEDC-46F1-ABC1-C1DB51E499B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3" name="Metin kutusu 6">
          <a:extLst>
            <a:ext uri="{FF2B5EF4-FFF2-40B4-BE49-F238E27FC236}">
              <a16:creationId xmlns:a16="http://schemas.microsoft.com/office/drawing/2014/main" xmlns="" id="{D62B831A-9965-41A7-8F0E-61266166275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4" name="Metin kutusu 9">
          <a:extLst>
            <a:ext uri="{FF2B5EF4-FFF2-40B4-BE49-F238E27FC236}">
              <a16:creationId xmlns:a16="http://schemas.microsoft.com/office/drawing/2014/main" xmlns="" id="{128C61AD-A1EC-4D9F-8283-54C0372D016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5" name="Metin kutusu 10">
          <a:extLst>
            <a:ext uri="{FF2B5EF4-FFF2-40B4-BE49-F238E27FC236}">
              <a16:creationId xmlns:a16="http://schemas.microsoft.com/office/drawing/2014/main" xmlns="" id="{C60EB2A8-B94F-41BF-86F4-C3A1E8F9938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6" name="Metin kutusu 11">
          <a:extLst>
            <a:ext uri="{FF2B5EF4-FFF2-40B4-BE49-F238E27FC236}">
              <a16:creationId xmlns:a16="http://schemas.microsoft.com/office/drawing/2014/main" xmlns="" id="{B0B7A6A4-F07A-4677-9724-53A184B338B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7" name="Metin kutusu 12">
          <a:extLst>
            <a:ext uri="{FF2B5EF4-FFF2-40B4-BE49-F238E27FC236}">
              <a16:creationId xmlns:a16="http://schemas.microsoft.com/office/drawing/2014/main" xmlns="" id="{99A1FA5D-5C95-4353-8470-AB2A12D3F90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8" name="Metin kutusu 13">
          <a:extLst>
            <a:ext uri="{FF2B5EF4-FFF2-40B4-BE49-F238E27FC236}">
              <a16:creationId xmlns:a16="http://schemas.microsoft.com/office/drawing/2014/main" xmlns="" id="{386FEF4E-B682-4BC7-BBD3-8FD4C00722B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9" name="Metin kutusu 14">
          <a:extLst>
            <a:ext uri="{FF2B5EF4-FFF2-40B4-BE49-F238E27FC236}">
              <a16:creationId xmlns:a16="http://schemas.microsoft.com/office/drawing/2014/main" xmlns="" id="{98EFECE5-6FBD-4F1F-B072-41DD9D71AE7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60" name="Metin kutusu 15">
          <a:extLst>
            <a:ext uri="{FF2B5EF4-FFF2-40B4-BE49-F238E27FC236}">
              <a16:creationId xmlns:a16="http://schemas.microsoft.com/office/drawing/2014/main" xmlns="" id="{A1862380-C1B6-4C58-8749-EDCA9E5A8EF9}"/>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61" name="Metin kutusu 16">
          <a:extLst>
            <a:ext uri="{FF2B5EF4-FFF2-40B4-BE49-F238E27FC236}">
              <a16:creationId xmlns:a16="http://schemas.microsoft.com/office/drawing/2014/main" xmlns="" id="{737D9796-F3AE-4DD8-8021-B56D07355CAD}"/>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2" name="Metin kutusu 17">
          <a:extLst>
            <a:ext uri="{FF2B5EF4-FFF2-40B4-BE49-F238E27FC236}">
              <a16:creationId xmlns:a16="http://schemas.microsoft.com/office/drawing/2014/main" xmlns="" id="{DAD49F9C-EEC2-476F-9624-33DD6D1B2DE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3" name="Metin kutusu 18">
          <a:extLst>
            <a:ext uri="{FF2B5EF4-FFF2-40B4-BE49-F238E27FC236}">
              <a16:creationId xmlns:a16="http://schemas.microsoft.com/office/drawing/2014/main" xmlns="" id="{21C445EB-C9D3-48D1-B805-B4D81B6541B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4" name="Metin kutusu 19">
          <a:extLst>
            <a:ext uri="{FF2B5EF4-FFF2-40B4-BE49-F238E27FC236}">
              <a16:creationId xmlns:a16="http://schemas.microsoft.com/office/drawing/2014/main" xmlns="" id="{B4BEC884-D78B-44DE-8D62-F4FDAF4D359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5" name="Metin kutusu 20">
          <a:extLst>
            <a:ext uri="{FF2B5EF4-FFF2-40B4-BE49-F238E27FC236}">
              <a16:creationId xmlns:a16="http://schemas.microsoft.com/office/drawing/2014/main" xmlns="" id="{0A7930A7-CC3A-45D1-9BD9-EF66DFA004E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6" name="Metin kutusu 21">
          <a:extLst>
            <a:ext uri="{FF2B5EF4-FFF2-40B4-BE49-F238E27FC236}">
              <a16:creationId xmlns:a16="http://schemas.microsoft.com/office/drawing/2014/main" xmlns="" id="{282E2C26-791A-4A85-B0FB-7AC254CBC61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7" name="Metin kutusu 22">
          <a:extLst>
            <a:ext uri="{FF2B5EF4-FFF2-40B4-BE49-F238E27FC236}">
              <a16:creationId xmlns:a16="http://schemas.microsoft.com/office/drawing/2014/main" xmlns="" id="{569204CE-6CBE-4986-A883-682708CA42D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8" name="Metin kutusu 23">
          <a:extLst>
            <a:ext uri="{FF2B5EF4-FFF2-40B4-BE49-F238E27FC236}">
              <a16:creationId xmlns:a16="http://schemas.microsoft.com/office/drawing/2014/main" xmlns="" id="{1F46418F-0A98-4619-811A-580D575DAE5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69" name="Metin kutusu 24">
          <a:extLst>
            <a:ext uri="{FF2B5EF4-FFF2-40B4-BE49-F238E27FC236}">
              <a16:creationId xmlns:a16="http://schemas.microsoft.com/office/drawing/2014/main" xmlns="" id="{E682B216-B09B-427A-9666-FD923595EAFA}"/>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70" name="Metin kutusu 25">
          <a:extLst>
            <a:ext uri="{FF2B5EF4-FFF2-40B4-BE49-F238E27FC236}">
              <a16:creationId xmlns:a16="http://schemas.microsoft.com/office/drawing/2014/main" xmlns="" id="{82ED85CA-16CE-40A7-95D6-1629DF1674BF}"/>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1" name="Metin kutusu 26">
          <a:extLst>
            <a:ext uri="{FF2B5EF4-FFF2-40B4-BE49-F238E27FC236}">
              <a16:creationId xmlns:a16="http://schemas.microsoft.com/office/drawing/2014/main" xmlns="" id="{CA0F5076-D2D3-44CB-9039-F9B93CBDBC3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72" name="Metin kutusu 27">
          <a:extLst>
            <a:ext uri="{FF2B5EF4-FFF2-40B4-BE49-F238E27FC236}">
              <a16:creationId xmlns:a16="http://schemas.microsoft.com/office/drawing/2014/main" xmlns="" id="{AEF22390-FB87-4B04-BA52-8DF0FF6C5A2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73" name="Metin kutusu 28">
          <a:extLst>
            <a:ext uri="{FF2B5EF4-FFF2-40B4-BE49-F238E27FC236}">
              <a16:creationId xmlns:a16="http://schemas.microsoft.com/office/drawing/2014/main" xmlns="" id="{A1E094EA-7C76-4247-8B72-4169C7101F0D}"/>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4" name="Metin kutusu 29">
          <a:extLst>
            <a:ext uri="{FF2B5EF4-FFF2-40B4-BE49-F238E27FC236}">
              <a16:creationId xmlns:a16="http://schemas.microsoft.com/office/drawing/2014/main" xmlns="" id="{12C40AD2-AD5C-4888-B50B-82CD6405ED1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5" name="Metin kutusu 30">
          <a:extLst>
            <a:ext uri="{FF2B5EF4-FFF2-40B4-BE49-F238E27FC236}">
              <a16:creationId xmlns:a16="http://schemas.microsoft.com/office/drawing/2014/main" xmlns="" id="{1CE22AD0-9EE5-4690-9E4B-9529BBFF38C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6" name="Metin kutusu 31">
          <a:extLst>
            <a:ext uri="{FF2B5EF4-FFF2-40B4-BE49-F238E27FC236}">
              <a16:creationId xmlns:a16="http://schemas.microsoft.com/office/drawing/2014/main" xmlns="" id="{FBD0AF0D-D8BA-4788-BD7E-790425022D1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7" name="Metin kutusu 32">
          <a:extLst>
            <a:ext uri="{FF2B5EF4-FFF2-40B4-BE49-F238E27FC236}">
              <a16:creationId xmlns:a16="http://schemas.microsoft.com/office/drawing/2014/main" xmlns="" id="{99F31F10-57D5-4306-B99D-CD6D756BBA4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8" name="Metin kutusu 33">
          <a:extLst>
            <a:ext uri="{FF2B5EF4-FFF2-40B4-BE49-F238E27FC236}">
              <a16:creationId xmlns:a16="http://schemas.microsoft.com/office/drawing/2014/main" xmlns="" id="{9C5FE97C-E789-40EC-BFE1-A68F3FBAB64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79" name="Metin kutusu 34">
          <a:extLst>
            <a:ext uri="{FF2B5EF4-FFF2-40B4-BE49-F238E27FC236}">
              <a16:creationId xmlns:a16="http://schemas.microsoft.com/office/drawing/2014/main" xmlns="" id="{885FEBCA-A869-457D-A911-8ACD6EE038BF}"/>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80" name="Metin kutusu 35">
          <a:extLst>
            <a:ext uri="{FF2B5EF4-FFF2-40B4-BE49-F238E27FC236}">
              <a16:creationId xmlns:a16="http://schemas.microsoft.com/office/drawing/2014/main" xmlns="" id="{3B61531B-01FC-4869-8DCA-ECBD75D472D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1" name="Metin kutusu 36">
          <a:extLst>
            <a:ext uri="{FF2B5EF4-FFF2-40B4-BE49-F238E27FC236}">
              <a16:creationId xmlns:a16="http://schemas.microsoft.com/office/drawing/2014/main" xmlns="" id="{B78795A0-0E91-4B47-9651-F857C2B0C43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2" name="Metin kutusu 37">
          <a:extLst>
            <a:ext uri="{FF2B5EF4-FFF2-40B4-BE49-F238E27FC236}">
              <a16:creationId xmlns:a16="http://schemas.microsoft.com/office/drawing/2014/main" xmlns="" id="{4585E595-21BD-4797-96A0-31D7A65D694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3" name="Metin kutusu 38">
          <a:extLst>
            <a:ext uri="{FF2B5EF4-FFF2-40B4-BE49-F238E27FC236}">
              <a16:creationId xmlns:a16="http://schemas.microsoft.com/office/drawing/2014/main" xmlns="" id="{0761F6E0-961A-4402-BEC6-74FE47CF37B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4" name="Metin kutusu 39">
          <a:extLst>
            <a:ext uri="{FF2B5EF4-FFF2-40B4-BE49-F238E27FC236}">
              <a16:creationId xmlns:a16="http://schemas.microsoft.com/office/drawing/2014/main" xmlns="" id="{EF93B61E-C0C5-4229-B5AB-B5EEF8FCAD5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5" name="Metin kutusu 40">
          <a:extLst>
            <a:ext uri="{FF2B5EF4-FFF2-40B4-BE49-F238E27FC236}">
              <a16:creationId xmlns:a16="http://schemas.microsoft.com/office/drawing/2014/main" xmlns="" id="{3D79D0BC-C899-4251-9D89-D4C4627A5BB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86" name="Metin kutusu 41">
          <a:extLst>
            <a:ext uri="{FF2B5EF4-FFF2-40B4-BE49-F238E27FC236}">
              <a16:creationId xmlns:a16="http://schemas.microsoft.com/office/drawing/2014/main" xmlns="" id="{BA26F24C-1A3F-416D-B4E2-12497AECC1A2}"/>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87" name="Metin kutusu 42">
          <a:extLst>
            <a:ext uri="{FF2B5EF4-FFF2-40B4-BE49-F238E27FC236}">
              <a16:creationId xmlns:a16="http://schemas.microsoft.com/office/drawing/2014/main" xmlns="" id="{AE72CB10-C793-4078-842F-E2AD0E494614}"/>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8" name="Metin kutusu 43">
          <a:extLst>
            <a:ext uri="{FF2B5EF4-FFF2-40B4-BE49-F238E27FC236}">
              <a16:creationId xmlns:a16="http://schemas.microsoft.com/office/drawing/2014/main" xmlns="" id="{67E6613D-195D-4C1F-BA5E-D0CF0F6329F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9" name="Metin kutusu 44">
          <a:extLst>
            <a:ext uri="{FF2B5EF4-FFF2-40B4-BE49-F238E27FC236}">
              <a16:creationId xmlns:a16="http://schemas.microsoft.com/office/drawing/2014/main" xmlns="" id="{EBDCDD46-A9A4-458F-AE0E-7FFC722D314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0" name="Metin kutusu 45">
          <a:extLst>
            <a:ext uri="{FF2B5EF4-FFF2-40B4-BE49-F238E27FC236}">
              <a16:creationId xmlns:a16="http://schemas.microsoft.com/office/drawing/2014/main" xmlns="" id="{D0A7F08A-986F-41F9-926C-BC0DD9CD5B5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1" name="Metin kutusu 46">
          <a:extLst>
            <a:ext uri="{FF2B5EF4-FFF2-40B4-BE49-F238E27FC236}">
              <a16:creationId xmlns:a16="http://schemas.microsoft.com/office/drawing/2014/main" xmlns="" id="{6A179A6B-6477-450C-98DD-0498730E92C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2" name="Metin kutusu 47">
          <a:extLst>
            <a:ext uri="{FF2B5EF4-FFF2-40B4-BE49-F238E27FC236}">
              <a16:creationId xmlns:a16="http://schemas.microsoft.com/office/drawing/2014/main" xmlns="" id="{A79F8FC5-DC7D-4664-96BC-4440DDF5514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93" name="Metin kutusu 48">
          <a:extLst>
            <a:ext uri="{FF2B5EF4-FFF2-40B4-BE49-F238E27FC236}">
              <a16:creationId xmlns:a16="http://schemas.microsoft.com/office/drawing/2014/main" xmlns="" id="{806A089A-4166-4F03-B370-20DDEEA6A4A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94" name="Metin kutusu 49">
          <a:extLst>
            <a:ext uri="{FF2B5EF4-FFF2-40B4-BE49-F238E27FC236}">
              <a16:creationId xmlns:a16="http://schemas.microsoft.com/office/drawing/2014/main" xmlns="" id="{35A71EE7-E12F-4288-AEF5-14397C2C11F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5" name="Metin kutusu 50">
          <a:extLst>
            <a:ext uri="{FF2B5EF4-FFF2-40B4-BE49-F238E27FC236}">
              <a16:creationId xmlns:a16="http://schemas.microsoft.com/office/drawing/2014/main" xmlns="" id="{9C1753CF-8C5C-48B5-8C3C-09383D253DE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6" name="Metin kutusu 51">
          <a:extLst>
            <a:ext uri="{FF2B5EF4-FFF2-40B4-BE49-F238E27FC236}">
              <a16:creationId xmlns:a16="http://schemas.microsoft.com/office/drawing/2014/main" xmlns="" id="{628C9F87-D9EF-4DEB-8B48-4053ACB2D07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7" name="Metin kutusu 52">
          <a:extLst>
            <a:ext uri="{FF2B5EF4-FFF2-40B4-BE49-F238E27FC236}">
              <a16:creationId xmlns:a16="http://schemas.microsoft.com/office/drawing/2014/main" xmlns="" id="{E23309E7-D138-4372-A6EB-5104318FA45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8" name="Metin kutusu 53">
          <a:extLst>
            <a:ext uri="{FF2B5EF4-FFF2-40B4-BE49-F238E27FC236}">
              <a16:creationId xmlns:a16="http://schemas.microsoft.com/office/drawing/2014/main" xmlns="" id="{B60B48F3-D136-4BEF-88E7-4214FDF440D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9" name="Metin kutusu 54">
          <a:extLst>
            <a:ext uri="{FF2B5EF4-FFF2-40B4-BE49-F238E27FC236}">
              <a16:creationId xmlns:a16="http://schemas.microsoft.com/office/drawing/2014/main" xmlns="" id="{EC17DBE1-B66A-4F78-905E-CAC9956AFEF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00" name="Metin kutusu 55">
          <a:extLst>
            <a:ext uri="{FF2B5EF4-FFF2-40B4-BE49-F238E27FC236}">
              <a16:creationId xmlns:a16="http://schemas.microsoft.com/office/drawing/2014/main" xmlns="" id="{6BD8D28C-FA8A-40E7-884D-F791E83F205C}"/>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01" name="Metin kutusu 56">
          <a:extLst>
            <a:ext uri="{FF2B5EF4-FFF2-40B4-BE49-F238E27FC236}">
              <a16:creationId xmlns:a16="http://schemas.microsoft.com/office/drawing/2014/main" xmlns="" id="{650665EB-D504-49F1-B6A7-99BDC0C70EF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2" name="Metin kutusu 57">
          <a:extLst>
            <a:ext uri="{FF2B5EF4-FFF2-40B4-BE49-F238E27FC236}">
              <a16:creationId xmlns:a16="http://schemas.microsoft.com/office/drawing/2014/main" xmlns="" id="{8AF0312C-9425-40C2-AD52-FA81A494A7A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3" name="Metin kutusu 58">
          <a:extLst>
            <a:ext uri="{FF2B5EF4-FFF2-40B4-BE49-F238E27FC236}">
              <a16:creationId xmlns:a16="http://schemas.microsoft.com/office/drawing/2014/main" xmlns="" id="{6AEE1EF0-84F5-4DC2-A01B-4B855793A08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4" name="Metin kutusu 59">
          <a:extLst>
            <a:ext uri="{FF2B5EF4-FFF2-40B4-BE49-F238E27FC236}">
              <a16:creationId xmlns:a16="http://schemas.microsoft.com/office/drawing/2014/main" xmlns="" id="{B8F9DF09-DD06-4B26-A2CC-6C064F0CBB3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5" name="Metin kutusu 60">
          <a:extLst>
            <a:ext uri="{FF2B5EF4-FFF2-40B4-BE49-F238E27FC236}">
              <a16:creationId xmlns:a16="http://schemas.microsoft.com/office/drawing/2014/main" xmlns="" id="{073952E4-DC5B-4786-9FE6-F636933D0A5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6" name="Metin kutusu 61">
          <a:extLst>
            <a:ext uri="{FF2B5EF4-FFF2-40B4-BE49-F238E27FC236}">
              <a16:creationId xmlns:a16="http://schemas.microsoft.com/office/drawing/2014/main" xmlns="" id="{04BDAF97-66B3-4993-901C-F0359451BA2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7" name="Metin kutusu 62">
          <a:extLst>
            <a:ext uri="{FF2B5EF4-FFF2-40B4-BE49-F238E27FC236}">
              <a16:creationId xmlns:a16="http://schemas.microsoft.com/office/drawing/2014/main" xmlns="" id="{4B5B1BF6-8C48-4B17-9661-EA4805C00A5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8" name="Metin kutusu 63">
          <a:extLst>
            <a:ext uri="{FF2B5EF4-FFF2-40B4-BE49-F238E27FC236}">
              <a16:creationId xmlns:a16="http://schemas.microsoft.com/office/drawing/2014/main" xmlns="" id="{0C19C25C-398B-4826-A2E4-AE21D5437A6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9" name="Metin kutusu 64">
          <a:extLst>
            <a:ext uri="{FF2B5EF4-FFF2-40B4-BE49-F238E27FC236}">
              <a16:creationId xmlns:a16="http://schemas.microsoft.com/office/drawing/2014/main" xmlns="" id="{D5861AFF-6CC7-407C-97A1-FB1CD138813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10" name="Metin kutusu 65">
          <a:extLst>
            <a:ext uri="{FF2B5EF4-FFF2-40B4-BE49-F238E27FC236}">
              <a16:creationId xmlns:a16="http://schemas.microsoft.com/office/drawing/2014/main" xmlns="" id="{A5575F9F-6BDE-470A-9538-631FD2443CD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11" name="Metin kutusu 66">
          <a:extLst>
            <a:ext uri="{FF2B5EF4-FFF2-40B4-BE49-F238E27FC236}">
              <a16:creationId xmlns:a16="http://schemas.microsoft.com/office/drawing/2014/main" xmlns="" id="{85D2D747-108C-4B80-9EF7-9D3CF3C6BA55}"/>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2" name="Metin kutusu 67">
          <a:extLst>
            <a:ext uri="{FF2B5EF4-FFF2-40B4-BE49-F238E27FC236}">
              <a16:creationId xmlns:a16="http://schemas.microsoft.com/office/drawing/2014/main" xmlns="" id="{18C877A9-2737-47CB-81BB-BE55D5416DF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3" name="Metin kutusu 68">
          <a:extLst>
            <a:ext uri="{FF2B5EF4-FFF2-40B4-BE49-F238E27FC236}">
              <a16:creationId xmlns:a16="http://schemas.microsoft.com/office/drawing/2014/main" xmlns="" id="{6A5279B3-17B9-4BD1-B5D6-C8D4176C38B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4" name="Metin kutusu 69">
          <a:extLst>
            <a:ext uri="{FF2B5EF4-FFF2-40B4-BE49-F238E27FC236}">
              <a16:creationId xmlns:a16="http://schemas.microsoft.com/office/drawing/2014/main" xmlns="" id="{4FE15FE4-69CF-4FC4-8ED6-0936141CBE9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5" name="Metin kutusu 70">
          <a:extLst>
            <a:ext uri="{FF2B5EF4-FFF2-40B4-BE49-F238E27FC236}">
              <a16:creationId xmlns:a16="http://schemas.microsoft.com/office/drawing/2014/main" xmlns="" id="{EE324B22-553D-4749-8277-92E0447D9E3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6" name="Metin kutusu 71">
          <a:extLst>
            <a:ext uri="{FF2B5EF4-FFF2-40B4-BE49-F238E27FC236}">
              <a16:creationId xmlns:a16="http://schemas.microsoft.com/office/drawing/2014/main" xmlns="" id="{17ABC393-8546-488B-B5C7-0DADCBB944C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7" name="Metin kutusu 72">
          <a:extLst>
            <a:ext uri="{FF2B5EF4-FFF2-40B4-BE49-F238E27FC236}">
              <a16:creationId xmlns:a16="http://schemas.microsoft.com/office/drawing/2014/main" xmlns="" id="{D2FD690D-D602-41B4-9CDE-619D36D5785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8" name="Metin kutusu 73">
          <a:extLst>
            <a:ext uri="{FF2B5EF4-FFF2-40B4-BE49-F238E27FC236}">
              <a16:creationId xmlns:a16="http://schemas.microsoft.com/office/drawing/2014/main" xmlns="" id="{1DE99436-7A8E-4DD7-9008-C8F0710CA65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9" name="Metin kutusu 74">
          <a:extLst>
            <a:ext uri="{FF2B5EF4-FFF2-40B4-BE49-F238E27FC236}">
              <a16:creationId xmlns:a16="http://schemas.microsoft.com/office/drawing/2014/main" xmlns="" id="{874CEDA5-DBD1-4032-9353-A48CDE88E30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0" name="Metin kutusu 75">
          <a:extLst>
            <a:ext uri="{FF2B5EF4-FFF2-40B4-BE49-F238E27FC236}">
              <a16:creationId xmlns:a16="http://schemas.microsoft.com/office/drawing/2014/main" xmlns="" id="{9B6AD061-C596-46FE-9417-BE62338E765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1" name="Metin kutusu 76">
          <a:extLst>
            <a:ext uri="{FF2B5EF4-FFF2-40B4-BE49-F238E27FC236}">
              <a16:creationId xmlns:a16="http://schemas.microsoft.com/office/drawing/2014/main" xmlns="" id="{2B8A9D02-0977-475F-81DD-0A5C615DBF0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2" name="Metin kutusu 77">
          <a:extLst>
            <a:ext uri="{FF2B5EF4-FFF2-40B4-BE49-F238E27FC236}">
              <a16:creationId xmlns:a16="http://schemas.microsoft.com/office/drawing/2014/main" xmlns="" id="{3AA170D9-BE79-48BC-B7B9-ABECC99654F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23" name="Metin kutusu 78">
          <a:extLst>
            <a:ext uri="{FF2B5EF4-FFF2-40B4-BE49-F238E27FC236}">
              <a16:creationId xmlns:a16="http://schemas.microsoft.com/office/drawing/2014/main" xmlns="" id="{823A594C-97C0-4369-BCD0-DB77AFABE86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24" name="Metin kutusu 79">
          <a:extLst>
            <a:ext uri="{FF2B5EF4-FFF2-40B4-BE49-F238E27FC236}">
              <a16:creationId xmlns:a16="http://schemas.microsoft.com/office/drawing/2014/main" xmlns="" id="{817DFC2B-061A-4038-A8FD-D84ABF96EFBF}"/>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5" name="Metin kutusu 80">
          <a:extLst>
            <a:ext uri="{FF2B5EF4-FFF2-40B4-BE49-F238E27FC236}">
              <a16:creationId xmlns:a16="http://schemas.microsoft.com/office/drawing/2014/main" xmlns="" id="{058CF43B-FA01-4E2E-B012-00DD06BB699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6" name="Metin kutusu 81">
          <a:extLst>
            <a:ext uri="{FF2B5EF4-FFF2-40B4-BE49-F238E27FC236}">
              <a16:creationId xmlns:a16="http://schemas.microsoft.com/office/drawing/2014/main" xmlns="" id="{425B2AA5-997B-4561-BE2F-DFF5E07A939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7" name="Metin kutusu 82">
          <a:extLst>
            <a:ext uri="{FF2B5EF4-FFF2-40B4-BE49-F238E27FC236}">
              <a16:creationId xmlns:a16="http://schemas.microsoft.com/office/drawing/2014/main" xmlns="" id="{5BBC0831-536E-4C60-8904-13ECB0ED597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8" name="Metin kutusu 83">
          <a:extLst>
            <a:ext uri="{FF2B5EF4-FFF2-40B4-BE49-F238E27FC236}">
              <a16:creationId xmlns:a16="http://schemas.microsoft.com/office/drawing/2014/main" xmlns="" id="{B58AA6F0-E00E-4A08-8A79-51504B0F3870}"/>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9" name="Metin kutusu 84">
          <a:extLst>
            <a:ext uri="{FF2B5EF4-FFF2-40B4-BE49-F238E27FC236}">
              <a16:creationId xmlns:a16="http://schemas.microsoft.com/office/drawing/2014/main" xmlns="" id="{5D5C0801-78F4-492E-A394-EF3043D4BE3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0" name="Metin kutusu 85">
          <a:extLst>
            <a:ext uri="{FF2B5EF4-FFF2-40B4-BE49-F238E27FC236}">
              <a16:creationId xmlns:a16="http://schemas.microsoft.com/office/drawing/2014/main" xmlns="" id="{A58A1CF3-C2CA-492C-8F6A-8A6E68A9085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1" name="Metin kutusu 86">
          <a:extLst>
            <a:ext uri="{FF2B5EF4-FFF2-40B4-BE49-F238E27FC236}">
              <a16:creationId xmlns:a16="http://schemas.microsoft.com/office/drawing/2014/main" xmlns="" id="{53CB42C1-C560-40B8-9132-06F328FC885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2" name="Metin kutusu 87">
          <a:extLst>
            <a:ext uri="{FF2B5EF4-FFF2-40B4-BE49-F238E27FC236}">
              <a16:creationId xmlns:a16="http://schemas.microsoft.com/office/drawing/2014/main" xmlns="" id="{0E816C4D-DCE0-4EDA-8993-AA9518DDAEE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3" name="Metin kutusu 88">
          <a:extLst>
            <a:ext uri="{FF2B5EF4-FFF2-40B4-BE49-F238E27FC236}">
              <a16:creationId xmlns:a16="http://schemas.microsoft.com/office/drawing/2014/main" xmlns="" id="{C21363A7-7C84-41EA-8DDC-344263DBBCA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4" name="Metin kutusu 89">
          <a:extLst>
            <a:ext uri="{FF2B5EF4-FFF2-40B4-BE49-F238E27FC236}">
              <a16:creationId xmlns:a16="http://schemas.microsoft.com/office/drawing/2014/main" xmlns="" id="{007BE450-1517-4BAC-AB0A-99FDFA0CE54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5" name="Metin kutusu 90">
          <a:extLst>
            <a:ext uri="{FF2B5EF4-FFF2-40B4-BE49-F238E27FC236}">
              <a16:creationId xmlns:a16="http://schemas.microsoft.com/office/drawing/2014/main" xmlns="" id="{A38BA1DA-635F-4747-BEB7-88D391B37E5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36" name="Metin kutusu 91">
          <a:extLst>
            <a:ext uri="{FF2B5EF4-FFF2-40B4-BE49-F238E27FC236}">
              <a16:creationId xmlns:a16="http://schemas.microsoft.com/office/drawing/2014/main" xmlns="" id="{B62BE304-2B04-4671-816C-887435727C41}"/>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37" name="Metin kutusu 92">
          <a:extLst>
            <a:ext uri="{FF2B5EF4-FFF2-40B4-BE49-F238E27FC236}">
              <a16:creationId xmlns:a16="http://schemas.microsoft.com/office/drawing/2014/main" xmlns="" id="{022814BA-81DE-4870-982D-823FFAE238BA}"/>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8" name="Metin kutusu 93">
          <a:extLst>
            <a:ext uri="{FF2B5EF4-FFF2-40B4-BE49-F238E27FC236}">
              <a16:creationId xmlns:a16="http://schemas.microsoft.com/office/drawing/2014/main" xmlns="" id="{1CED00FF-BE0C-4DF0-B71E-0FFE188507D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9" name="Metin kutusu 94">
          <a:extLst>
            <a:ext uri="{FF2B5EF4-FFF2-40B4-BE49-F238E27FC236}">
              <a16:creationId xmlns:a16="http://schemas.microsoft.com/office/drawing/2014/main" xmlns="" id="{F0145305-EA85-436E-83D2-87B843AFC35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0" name="Metin kutusu 95">
          <a:extLst>
            <a:ext uri="{FF2B5EF4-FFF2-40B4-BE49-F238E27FC236}">
              <a16:creationId xmlns:a16="http://schemas.microsoft.com/office/drawing/2014/main" xmlns="" id="{72D58923-03B1-42D3-86DB-8E89EDF9379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1" name="Metin kutusu 96">
          <a:extLst>
            <a:ext uri="{FF2B5EF4-FFF2-40B4-BE49-F238E27FC236}">
              <a16:creationId xmlns:a16="http://schemas.microsoft.com/office/drawing/2014/main" xmlns="" id="{142D9D6E-EABC-4405-908C-2A208A721B6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2" name="Metin kutusu 97">
          <a:extLst>
            <a:ext uri="{FF2B5EF4-FFF2-40B4-BE49-F238E27FC236}">
              <a16:creationId xmlns:a16="http://schemas.microsoft.com/office/drawing/2014/main" xmlns="" id="{541520D9-8A42-4E5E-9AE2-8080B9544BC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3" name="Metin kutusu 98">
          <a:extLst>
            <a:ext uri="{FF2B5EF4-FFF2-40B4-BE49-F238E27FC236}">
              <a16:creationId xmlns:a16="http://schemas.microsoft.com/office/drawing/2014/main" xmlns="" id="{477B2862-A62B-444D-8963-C88FFF69A5D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4" name="Metin kutusu 99">
          <a:extLst>
            <a:ext uri="{FF2B5EF4-FFF2-40B4-BE49-F238E27FC236}">
              <a16:creationId xmlns:a16="http://schemas.microsoft.com/office/drawing/2014/main" xmlns="" id="{7A026ED8-0CA2-45DC-85B8-05BD9A42350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5" name="Metin kutusu 100">
          <a:extLst>
            <a:ext uri="{FF2B5EF4-FFF2-40B4-BE49-F238E27FC236}">
              <a16:creationId xmlns:a16="http://schemas.microsoft.com/office/drawing/2014/main" xmlns="" id="{00A4433E-E928-488B-BAF7-3A95D77EE1A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6" name="Metin kutusu 101">
          <a:extLst>
            <a:ext uri="{FF2B5EF4-FFF2-40B4-BE49-F238E27FC236}">
              <a16:creationId xmlns:a16="http://schemas.microsoft.com/office/drawing/2014/main" xmlns="" id="{4A1AFAAD-F01B-463D-8728-016619A6CC6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7" name="Metin kutusu 102">
          <a:extLst>
            <a:ext uri="{FF2B5EF4-FFF2-40B4-BE49-F238E27FC236}">
              <a16:creationId xmlns:a16="http://schemas.microsoft.com/office/drawing/2014/main" xmlns="" id="{2C2EE7A6-3CC0-4CF6-8C7B-CD2C3B72EA1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8" name="Metin kutusu 103">
          <a:extLst>
            <a:ext uri="{FF2B5EF4-FFF2-40B4-BE49-F238E27FC236}">
              <a16:creationId xmlns:a16="http://schemas.microsoft.com/office/drawing/2014/main" xmlns="" id="{23CCE1CF-0B0A-470A-B80B-7E7D2876D86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49" name="Metin kutusu 104">
          <a:extLst>
            <a:ext uri="{FF2B5EF4-FFF2-40B4-BE49-F238E27FC236}">
              <a16:creationId xmlns:a16="http://schemas.microsoft.com/office/drawing/2014/main" xmlns="" id="{8EAB832B-6B1A-4700-AF2A-C3C08F33155D}"/>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50" name="Metin kutusu 105">
          <a:extLst>
            <a:ext uri="{FF2B5EF4-FFF2-40B4-BE49-F238E27FC236}">
              <a16:creationId xmlns:a16="http://schemas.microsoft.com/office/drawing/2014/main" xmlns="" id="{C60708A6-5F5B-47DF-92AC-DC1BCD76F97B}"/>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1" name="Metin kutusu 106">
          <a:extLst>
            <a:ext uri="{FF2B5EF4-FFF2-40B4-BE49-F238E27FC236}">
              <a16:creationId xmlns:a16="http://schemas.microsoft.com/office/drawing/2014/main" xmlns="" id="{97E90329-5771-4F5F-9911-5419582B403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2" name="Metin kutusu 107">
          <a:extLst>
            <a:ext uri="{FF2B5EF4-FFF2-40B4-BE49-F238E27FC236}">
              <a16:creationId xmlns:a16="http://schemas.microsoft.com/office/drawing/2014/main" xmlns="" id="{1DAABA17-26DD-42F0-A0D9-175C2C5B81D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3" name="Metin kutusu 108">
          <a:extLst>
            <a:ext uri="{FF2B5EF4-FFF2-40B4-BE49-F238E27FC236}">
              <a16:creationId xmlns:a16="http://schemas.microsoft.com/office/drawing/2014/main" xmlns="" id="{79101788-8C4D-4A83-BFCC-9DC796CD9F2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4" name="Metin kutusu 109">
          <a:extLst>
            <a:ext uri="{FF2B5EF4-FFF2-40B4-BE49-F238E27FC236}">
              <a16:creationId xmlns:a16="http://schemas.microsoft.com/office/drawing/2014/main" xmlns="" id="{47089024-C75C-482B-AE72-7C0F339C2B2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5" name="Metin kutusu 110">
          <a:extLst>
            <a:ext uri="{FF2B5EF4-FFF2-40B4-BE49-F238E27FC236}">
              <a16:creationId xmlns:a16="http://schemas.microsoft.com/office/drawing/2014/main" xmlns="" id="{F8C8242E-5650-495A-A0C3-6D190CD4E67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6" name="Metin kutusu 111">
          <a:extLst>
            <a:ext uri="{FF2B5EF4-FFF2-40B4-BE49-F238E27FC236}">
              <a16:creationId xmlns:a16="http://schemas.microsoft.com/office/drawing/2014/main" xmlns="" id="{AF967C90-981E-4548-8488-FDA2A0E5428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7" name="Metin kutusu 112">
          <a:extLst>
            <a:ext uri="{FF2B5EF4-FFF2-40B4-BE49-F238E27FC236}">
              <a16:creationId xmlns:a16="http://schemas.microsoft.com/office/drawing/2014/main" xmlns="" id="{6DCE577B-AC78-45AB-B0E0-3F9F9A1ED13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8" name="Metin kutusu 113">
          <a:extLst>
            <a:ext uri="{FF2B5EF4-FFF2-40B4-BE49-F238E27FC236}">
              <a16:creationId xmlns:a16="http://schemas.microsoft.com/office/drawing/2014/main" xmlns="" id="{4621D1C0-3A61-485D-86CA-A32295B074F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9" name="Metin kutusu 114">
          <a:extLst>
            <a:ext uri="{FF2B5EF4-FFF2-40B4-BE49-F238E27FC236}">
              <a16:creationId xmlns:a16="http://schemas.microsoft.com/office/drawing/2014/main" xmlns="" id="{F996834F-70E7-4F80-8E43-D962C7A1E1E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0" name="Metin kutusu 118">
          <a:extLst>
            <a:ext uri="{FF2B5EF4-FFF2-40B4-BE49-F238E27FC236}">
              <a16:creationId xmlns:a16="http://schemas.microsoft.com/office/drawing/2014/main" xmlns="" id="{312F2EE7-4E07-4662-8DB5-6CFDC1E1EEC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1" name="Metin kutusu 119">
          <a:extLst>
            <a:ext uri="{FF2B5EF4-FFF2-40B4-BE49-F238E27FC236}">
              <a16:creationId xmlns:a16="http://schemas.microsoft.com/office/drawing/2014/main" xmlns="" id="{8000B0BD-1E30-4E9D-A19E-D549840562F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2" name="Metin kutusu 120">
          <a:extLst>
            <a:ext uri="{FF2B5EF4-FFF2-40B4-BE49-F238E27FC236}">
              <a16:creationId xmlns:a16="http://schemas.microsoft.com/office/drawing/2014/main" xmlns="" id="{E3B7FBF2-801B-4373-9A42-650F8CDFB49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63" name="Metin kutusu 121">
          <a:extLst>
            <a:ext uri="{FF2B5EF4-FFF2-40B4-BE49-F238E27FC236}">
              <a16:creationId xmlns:a16="http://schemas.microsoft.com/office/drawing/2014/main" xmlns="" id="{772D14EC-CE30-4B9C-90A4-FFF51EA319E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64" name="Metin kutusu 122">
          <a:extLst>
            <a:ext uri="{FF2B5EF4-FFF2-40B4-BE49-F238E27FC236}">
              <a16:creationId xmlns:a16="http://schemas.microsoft.com/office/drawing/2014/main" xmlns="" id="{E92AA9EB-3120-41FD-BE3A-080E7F665CD6}"/>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5" name="Metin kutusu 123">
          <a:extLst>
            <a:ext uri="{FF2B5EF4-FFF2-40B4-BE49-F238E27FC236}">
              <a16:creationId xmlns:a16="http://schemas.microsoft.com/office/drawing/2014/main" xmlns="" id="{FAD57C50-D4D6-4543-95B8-4899E2D3AA0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6" name="Metin kutusu 124">
          <a:extLst>
            <a:ext uri="{FF2B5EF4-FFF2-40B4-BE49-F238E27FC236}">
              <a16:creationId xmlns:a16="http://schemas.microsoft.com/office/drawing/2014/main" xmlns="" id="{707D5B70-99CB-4A21-AC1A-260568D8343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7" name="Metin kutusu 125">
          <a:extLst>
            <a:ext uri="{FF2B5EF4-FFF2-40B4-BE49-F238E27FC236}">
              <a16:creationId xmlns:a16="http://schemas.microsoft.com/office/drawing/2014/main" xmlns="" id="{B631400F-C613-46E9-BF3D-A9601BFE81A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8" name="Metin kutusu 126">
          <a:extLst>
            <a:ext uri="{FF2B5EF4-FFF2-40B4-BE49-F238E27FC236}">
              <a16:creationId xmlns:a16="http://schemas.microsoft.com/office/drawing/2014/main" xmlns="" id="{FB429C4A-CFF3-407C-B76D-CEC52F4261E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9" name="Metin kutusu 127">
          <a:extLst>
            <a:ext uri="{FF2B5EF4-FFF2-40B4-BE49-F238E27FC236}">
              <a16:creationId xmlns:a16="http://schemas.microsoft.com/office/drawing/2014/main" xmlns="" id="{FDFE56D7-0176-4BEF-8980-C09037DCAC9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0" name="Metin kutusu 128">
          <a:extLst>
            <a:ext uri="{FF2B5EF4-FFF2-40B4-BE49-F238E27FC236}">
              <a16:creationId xmlns:a16="http://schemas.microsoft.com/office/drawing/2014/main" xmlns="" id="{4483E977-08D2-4866-B32A-CE8D59A3DCF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1" name="Metin kutusu 129">
          <a:extLst>
            <a:ext uri="{FF2B5EF4-FFF2-40B4-BE49-F238E27FC236}">
              <a16:creationId xmlns:a16="http://schemas.microsoft.com/office/drawing/2014/main" xmlns="" id="{DF924C56-A3B8-4774-8B20-A141EF9D5FD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72" name="Metin kutusu 130">
          <a:extLst>
            <a:ext uri="{FF2B5EF4-FFF2-40B4-BE49-F238E27FC236}">
              <a16:creationId xmlns:a16="http://schemas.microsoft.com/office/drawing/2014/main" xmlns="" id="{07DDEC8B-B097-43C9-80F1-F7CBF6CF609A}"/>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73" name="Metin kutusu 131">
          <a:extLst>
            <a:ext uri="{FF2B5EF4-FFF2-40B4-BE49-F238E27FC236}">
              <a16:creationId xmlns:a16="http://schemas.microsoft.com/office/drawing/2014/main" xmlns="" id="{7AC57CBF-3A3F-47ED-B2BF-BAA3B447170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4" name="Metin kutusu 132">
          <a:extLst>
            <a:ext uri="{FF2B5EF4-FFF2-40B4-BE49-F238E27FC236}">
              <a16:creationId xmlns:a16="http://schemas.microsoft.com/office/drawing/2014/main" xmlns="" id="{2B52771F-94CA-4626-9B6D-D434EBBCA1F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75" name="Metin kutusu 133">
          <a:extLst>
            <a:ext uri="{FF2B5EF4-FFF2-40B4-BE49-F238E27FC236}">
              <a16:creationId xmlns:a16="http://schemas.microsoft.com/office/drawing/2014/main" xmlns="" id="{7532135E-D97F-4C4E-AE7A-ED7305EE9CBD}"/>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76" name="Metin kutusu 134">
          <a:extLst>
            <a:ext uri="{FF2B5EF4-FFF2-40B4-BE49-F238E27FC236}">
              <a16:creationId xmlns:a16="http://schemas.microsoft.com/office/drawing/2014/main" xmlns="" id="{BA598ACF-1005-462A-A440-3A7BA012BCB8}"/>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7" name="Metin kutusu 135">
          <a:extLst>
            <a:ext uri="{FF2B5EF4-FFF2-40B4-BE49-F238E27FC236}">
              <a16:creationId xmlns:a16="http://schemas.microsoft.com/office/drawing/2014/main" xmlns="" id="{46FDC639-CD10-4E29-8D64-B770473D50C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8" name="Metin kutusu 354">
          <a:extLst>
            <a:ext uri="{FF2B5EF4-FFF2-40B4-BE49-F238E27FC236}">
              <a16:creationId xmlns:a16="http://schemas.microsoft.com/office/drawing/2014/main" xmlns="" id="{A4F55A00-4E9D-4396-B71A-AF76E7C38B2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9" name="Metin kutusu 355">
          <a:extLst>
            <a:ext uri="{FF2B5EF4-FFF2-40B4-BE49-F238E27FC236}">
              <a16:creationId xmlns:a16="http://schemas.microsoft.com/office/drawing/2014/main" xmlns="" id="{F86DD80D-7A71-4288-9120-D65EBF330A6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80" name="Metin kutusu 356">
          <a:extLst>
            <a:ext uri="{FF2B5EF4-FFF2-40B4-BE49-F238E27FC236}">
              <a16:creationId xmlns:a16="http://schemas.microsoft.com/office/drawing/2014/main" xmlns="" id="{2ED65499-BE23-48FC-A8DB-78B5CEF5E8C8}"/>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81" name="Metin kutusu 357">
          <a:extLst>
            <a:ext uri="{FF2B5EF4-FFF2-40B4-BE49-F238E27FC236}">
              <a16:creationId xmlns:a16="http://schemas.microsoft.com/office/drawing/2014/main" xmlns="" id="{26FFC278-B8EA-407B-A193-97A06E496B9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2" name="Metin kutusu 358">
          <a:extLst>
            <a:ext uri="{FF2B5EF4-FFF2-40B4-BE49-F238E27FC236}">
              <a16:creationId xmlns:a16="http://schemas.microsoft.com/office/drawing/2014/main" xmlns="" id="{55216391-57BD-4EE6-B7E4-1934BA1E6BA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3" name="Metin kutusu 359">
          <a:extLst>
            <a:ext uri="{FF2B5EF4-FFF2-40B4-BE49-F238E27FC236}">
              <a16:creationId xmlns:a16="http://schemas.microsoft.com/office/drawing/2014/main" xmlns="" id="{8B809EF1-C2F7-4763-979F-59AFD6EF1AA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4" name="Metin kutusu 360">
          <a:extLst>
            <a:ext uri="{FF2B5EF4-FFF2-40B4-BE49-F238E27FC236}">
              <a16:creationId xmlns:a16="http://schemas.microsoft.com/office/drawing/2014/main" xmlns="" id="{6D1D2F03-23CC-434E-81EA-415BF8CA1AC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5" name="Metin kutusu 361">
          <a:extLst>
            <a:ext uri="{FF2B5EF4-FFF2-40B4-BE49-F238E27FC236}">
              <a16:creationId xmlns:a16="http://schemas.microsoft.com/office/drawing/2014/main" xmlns="" id="{4BF6999C-DEAD-4AB6-8E34-AB838D1F193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6" name="Metin kutusu 362">
          <a:extLst>
            <a:ext uri="{FF2B5EF4-FFF2-40B4-BE49-F238E27FC236}">
              <a16:creationId xmlns:a16="http://schemas.microsoft.com/office/drawing/2014/main" xmlns="" id="{CDCE4587-D16E-4FE0-9176-DA7B48D2E29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7" name="Metin kutusu 363">
          <a:extLst>
            <a:ext uri="{FF2B5EF4-FFF2-40B4-BE49-F238E27FC236}">
              <a16:creationId xmlns:a16="http://schemas.microsoft.com/office/drawing/2014/main" xmlns="" id="{CDDF8E33-1917-417B-9443-F3654A778BA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8" name="Metin kutusu 364">
          <a:extLst>
            <a:ext uri="{FF2B5EF4-FFF2-40B4-BE49-F238E27FC236}">
              <a16:creationId xmlns:a16="http://schemas.microsoft.com/office/drawing/2014/main" xmlns="" id="{5BB6D938-F3B4-41C4-80C6-66D4A458D34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9" name="Metin kutusu 365">
          <a:extLst>
            <a:ext uri="{FF2B5EF4-FFF2-40B4-BE49-F238E27FC236}">
              <a16:creationId xmlns:a16="http://schemas.microsoft.com/office/drawing/2014/main" xmlns="" id="{75B983AE-02CA-4B70-91DE-28DDA678262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0" name="Metin kutusu 366">
          <a:extLst>
            <a:ext uri="{FF2B5EF4-FFF2-40B4-BE49-F238E27FC236}">
              <a16:creationId xmlns:a16="http://schemas.microsoft.com/office/drawing/2014/main" xmlns="" id="{066CE08B-45CA-4520-9130-D179CE72DA0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1" name="Metin kutusu 367">
          <a:extLst>
            <a:ext uri="{FF2B5EF4-FFF2-40B4-BE49-F238E27FC236}">
              <a16:creationId xmlns:a16="http://schemas.microsoft.com/office/drawing/2014/main" xmlns="" id="{AFB8A10B-275A-47F0-967F-C8AE0C5899A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2" name="Metin kutusu 368">
          <a:extLst>
            <a:ext uri="{FF2B5EF4-FFF2-40B4-BE49-F238E27FC236}">
              <a16:creationId xmlns:a16="http://schemas.microsoft.com/office/drawing/2014/main" xmlns="" id="{6A431F44-B380-43ED-B21D-A35CFCB0546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3" name="Metin kutusu 369">
          <a:extLst>
            <a:ext uri="{FF2B5EF4-FFF2-40B4-BE49-F238E27FC236}">
              <a16:creationId xmlns:a16="http://schemas.microsoft.com/office/drawing/2014/main" xmlns="" id="{01A1E843-7823-4116-BE0A-E8457B94949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4" name="Metin kutusu 370">
          <a:extLst>
            <a:ext uri="{FF2B5EF4-FFF2-40B4-BE49-F238E27FC236}">
              <a16:creationId xmlns:a16="http://schemas.microsoft.com/office/drawing/2014/main" xmlns="" id="{8F6B67AA-75AD-4A67-876B-E417AF0949F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5" name="Metin kutusu 371">
          <a:extLst>
            <a:ext uri="{FF2B5EF4-FFF2-40B4-BE49-F238E27FC236}">
              <a16:creationId xmlns:a16="http://schemas.microsoft.com/office/drawing/2014/main" xmlns="" id="{99C4B4E5-9E41-46A6-BE9A-961DF272890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6" name="Metin kutusu 372">
          <a:extLst>
            <a:ext uri="{FF2B5EF4-FFF2-40B4-BE49-F238E27FC236}">
              <a16:creationId xmlns:a16="http://schemas.microsoft.com/office/drawing/2014/main" xmlns="" id="{60432B7C-91CB-404C-9464-EBA21293B2E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0</xdr:col>
      <xdr:colOff>0</xdr:colOff>
      <xdr:row>1475</xdr:row>
      <xdr:rowOff>3586</xdr:rowOff>
    </xdr:from>
    <xdr:ext cx="18512118" cy="17136931"/>
    <xdr:sp macro="" textlink="">
      <xdr:nvSpPr>
        <xdr:cNvPr id="897" name="TextBox 896">
          <a:extLst>
            <a:ext uri="{FF2B5EF4-FFF2-40B4-BE49-F238E27FC236}">
              <a16:creationId xmlns:a16="http://schemas.microsoft.com/office/drawing/2014/main" xmlns="" id="{6772051D-FF0B-4134-80D5-568F6AA70C83}"/>
            </a:ext>
          </a:extLst>
        </xdr:cNvPr>
        <xdr:cNvSpPr txBox="1"/>
      </xdr:nvSpPr>
      <xdr:spPr>
        <a:xfrm>
          <a:off x="0" y="481569657"/>
          <a:ext cx="18512118" cy="17136931"/>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sz="1100" b="1">
              <a:solidFill>
                <a:schemeClr val="tx1"/>
              </a:solidFill>
              <a:effectLst/>
              <a:latin typeface="+mn-lt"/>
              <a:ea typeface="+mn-ea"/>
              <a:cs typeface="+mn-cs"/>
            </a:rPr>
            <a:t>I-  1 nolu Cumhurbaşkanlığı Kararnamesinin 97/h KAPSAMINDA VE DİĞER MEVZUAT UYARINCA ONAYLANACAK PLANLARDA ALINACAK İNCELEME VE İŞLEM HİZMET BEDELİNİN HESAPLANMASINA İLİŞKİN USULLER</a:t>
          </a:r>
          <a:endParaRPr lang="en-US">
            <a:effectLst/>
          </a:endParaRPr>
        </a:p>
        <a:p>
          <a:r>
            <a:rPr lang="tr-TR" sz="1100">
              <a:solidFill>
                <a:schemeClr val="tx1"/>
              </a:solidFill>
              <a:effectLst/>
              <a:latin typeface="+mn-lt"/>
              <a:ea typeface="+mn-ea"/>
              <a:cs typeface="+mn-cs"/>
            </a:rPr>
            <a:t>Plan İnceleme ve hizmet işlem bedelleri, 1 nolu Cumhurbaşkanlığı Kararnamesinin 97/h ve 122. maddesi ile 28/12/2011 gün ve 28156 sayılı Resmi Gazete’de yayımlanan Çevre ve Şehircilik Bakanlığı Döner Sermaye İşletmesi Yönetmeliği hükümlerine dayanılarak hazırlanmıştır  </a:t>
          </a:r>
          <a:endParaRPr lang="en-US">
            <a:effectLst/>
          </a:endParaRPr>
        </a:p>
        <a:p>
          <a:r>
            <a:rPr lang="tr-TR" sz="1100">
              <a:solidFill>
                <a:schemeClr val="tx1"/>
              </a:solidFill>
              <a:effectLst/>
              <a:latin typeface="+mn-lt"/>
              <a:ea typeface="+mn-ea"/>
              <a:cs typeface="+mn-cs"/>
            </a:rPr>
            <a:t>Bakanlığımıza ilgili mevzuat hükümleri kapsamında onaylanmak üzere kişi, kurum ve kuruluşlarca iletilecek plan teklifleri için alınacak plan inceleme ve işlem hizmet bedellerinin hesaplanmasına dair usuller ve kriterler aşağıda açıklanmıştır. </a:t>
          </a:r>
          <a:endParaRPr lang="en-US">
            <a:effectLst/>
          </a:endParaRPr>
        </a:p>
        <a:p>
          <a:r>
            <a:rPr lang="tr-TR" sz="1100" u="sng">
              <a:solidFill>
                <a:schemeClr val="tx1"/>
              </a:solidFill>
              <a:effectLst/>
              <a:latin typeface="+mn-lt"/>
              <a:ea typeface="+mn-ea"/>
              <a:cs typeface="+mn-cs"/>
            </a:rPr>
            <a:t>I.BEDEL HESALAMA YÖNTEMİ</a:t>
          </a:r>
          <a:endParaRPr lang="en-US">
            <a:effectLst/>
          </a:endParaRPr>
        </a:p>
        <a:p>
          <a:r>
            <a:rPr lang="tr-TR" sz="1100">
              <a:solidFill>
                <a:schemeClr val="tx1"/>
              </a:solidFill>
              <a:effectLst/>
              <a:latin typeface="+mn-lt"/>
              <a:ea typeface="+mn-ea"/>
              <a:cs typeface="+mn-cs"/>
            </a:rPr>
            <a:t>1-Bahse konu bedelin hesaplamasında 3 kriter esas alınacaktır. Bunlar:</a:t>
          </a:r>
          <a:endParaRPr lang="en-US">
            <a:effectLst/>
          </a:endParaRPr>
        </a:p>
        <a:p>
          <a:r>
            <a:rPr lang="tr-TR" sz="1100">
              <a:solidFill>
                <a:schemeClr val="tx1"/>
              </a:solidFill>
              <a:effectLst/>
              <a:latin typeface="+mn-lt"/>
              <a:ea typeface="+mn-ea"/>
              <a:cs typeface="+mn-cs"/>
            </a:rPr>
            <a:t>A. Yöre katsayısı  (Şehir Plancıları Odası katsayıları esas alınarak bölgenin ekonomik düzeyi, arsa değerleri,  nüfus vb kriterler de değerlendirilmek suretiyle hazırlanmıştır )  .(EK 1 ) </a:t>
          </a:r>
          <a:endParaRPr lang="en-US">
            <a:effectLst/>
          </a:endParaRPr>
        </a:p>
        <a:p>
          <a:r>
            <a:rPr lang="tr-TR" sz="1100">
              <a:solidFill>
                <a:schemeClr val="tx1"/>
              </a:solidFill>
              <a:effectLst/>
              <a:latin typeface="+mn-lt"/>
              <a:ea typeface="+mn-ea"/>
              <a:cs typeface="+mn-cs"/>
            </a:rPr>
            <a:t>B. Arazi kullanım türü birim bedeli   Bakanlık plan türleri baz alınarak hesaplanmıştır. </a:t>
          </a:r>
          <a:endParaRPr lang="en-US">
            <a:effectLst/>
          </a:endParaRPr>
        </a:p>
        <a:p>
          <a:r>
            <a:rPr lang="tr-TR" sz="1100">
              <a:solidFill>
                <a:schemeClr val="tx1"/>
              </a:solidFill>
              <a:effectLst/>
              <a:latin typeface="+mn-lt"/>
              <a:ea typeface="+mn-ea"/>
              <a:cs typeface="+mn-cs"/>
            </a:rPr>
            <a:t>C.  Plan konusuna göre; alan büyüklüğü (m2)  veya emsal alanı (m2) veya uzunluk (m )</a:t>
          </a:r>
          <a:endParaRPr lang="en-US">
            <a:effectLst/>
          </a:endParaRPr>
        </a:p>
        <a:p>
          <a:r>
            <a:rPr lang="tr-TR" sz="1100">
              <a:solidFill>
                <a:schemeClr val="tx1"/>
              </a:solidFill>
              <a:effectLst/>
              <a:latin typeface="+mn-lt"/>
              <a:ea typeface="+mn-ea"/>
              <a:cs typeface="+mn-cs"/>
            </a:rPr>
            <a:t>veya ton veya santral kurulu gücü (MW)  Plan İnceleme ve İşlem Hizmet Bedeli = A x B x C   Formülü ile hesaplanır .</a:t>
          </a:r>
          <a:endParaRPr lang="en-US">
            <a:effectLst/>
          </a:endParaRPr>
        </a:p>
        <a:p>
          <a:r>
            <a:rPr lang="tr-TR" sz="1100">
              <a:solidFill>
                <a:schemeClr val="tx1"/>
              </a:solidFill>
              <a:effectLst/>
              <a:latin typeface="+mn-lt"/>
              <a:ea typeface="+mn-ea"/>
              <a:cs typeface="+mn-cs"/>
            </a:rPr>
            <a:t>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Farklı ölçeklerde sunulan nazım imar planı tekliflerinin yalnızca birisi için bedel alınır.</a:t>
          </a:r>
          <a:endParaRPr lang="en-US">
            <a:effectLst/>
          </a:endParaRPr>
        </a:p>
        <a:p>
          <a:r>
            <a:rPr lang="tr-TR" sz="1100">
              <a:solidFill>
                <a:schemeClr val="tx1"/>
              </a:solidFill>
              <a:effectLst/>
              <a:latin typeface="+mn-lt"/>
              <a:ea typeface="+mn-ea"/>
              <a:cs typeface="+mn-cs"/>
            </a:rPr>
            <a:t>3-Plan inceleme ve hizmet bedeline tabii olan plan teklifi başvuruları için, plan onayının yapıldığı Bakanlık Makamı Olur’u tarihi itibariyle geçerli olan Birim Fiyat Listesi üzerinden plan inceleme ve hizmet bedeli üzerinden hesaplanacaktır.</a:t>
          </a:r>
          <a:endParaRPr lang="en-US">
            <a:effectLst/>
          </a:endParaRPr>
        </a:p>
        <a:p>
          <a:r>
            <a:rPr lang="tr-TR" sz="1100" b="1">
              <a:solidFill>
                <a:schemeClr val="tx1"/>
              </a:solidFill>
              <a:effectLst/>
              <a:latin typeface="+mn-lt"/>
              <a:ea typeface="+mn-ea"/>
              <a:cs typeface="+mn-cs"/>
            </a:rPr>
            <a:t>4-</a:t>
          </a:r>
          <a:r>
            <a:rPr lang="tr-TR" sz="1100">
              <a:solidFill>
                <a:schemeClr val="tx1"/>
              </a:solidFill>
              <a:effectLst/>
              <a:latin typeface="+mn-lt"/>
              <a:ea typeface="+mn-ea"/>
              <a:cs typeface="+mn-cs"/>
            </a:rPr>
            <a:t> Bakanlığımız Döner Sermaye İşletmesi Müdürlüğü Plan İnceleme ve İşlem Hizmet Bedelinin ödenmesine ilişkin yapmış olduğu tebligatın ilgilisine tebliğ edildiği tarihten itibaren 30 gün içerisinde plan bedelinin tamamının; teminat gösterilerek taksitlendirilmemesi ya da peşin olarak yatırılmaması halinde tekliflere yönelik yapılan iş ve işlemlerin ödeme yapılıncaya kadar durdurulacağı ve plan inceleme ve işlem hizmet bedelinin güncel birim fiyat listesine göre yeniden hesaplanacağı hususu ilgililerine bildirilir. Bu maddenin yürürlüğe girdiği tarihten önceki başvurulara istinaden yapılmış ve bedeli henüz tahsil edilmemiş iş ve işlemler ile hizmetler için de yukarıdaki fıkra hükümleri uygulanır.</a:t>
          </a:r>
          <a:r>
            <a:rPr lang="en-US" sz="1100">
              <a:solidFill>
                <a:schemeClr val="tx1"/>
              </a:solidFill>
              <a:effectLst/>
              <a:latin typeface="+mn-lt"/>
              <a:ea typeface="+mn-ea"/>
              <a:cs typeface="+mn-cs"/>
            </a:rPr>
            <a:t/>
          </a:r>
          <a:br>
            <a:rPr lang="en-US" sz="1100">
              <a:solidFill>
                <a:schemeClr val="tx1"/>
              </a:solidFill>
              <a:effectLst/>
              <a:latin typeface="+mn-lt"/>
              <a:ea typeface="+mn-ea"/>
              <a:cs typeface="+mn-cs"/>
            </a:rPr>
          </a:br>
          <a:r>
            <a:rPr lang="tr-TR" sz="1100">
              <a:solidFill>
                <a:schemeClr val="tx1"/>
              </a:solidFill>
              <a:effectLst/>
              <a:latin typeface="+mn-lt"/>
              <a:ea typeface="+mn-ea"/>
              <a:cs typeface="+mn-cs"/>
            </a:rPr>
            <a:t>5-Birden fazla il sınırları içine giren yatırımlara ilişkin olarak hazırlanan imar planlarında; hazırlanan imar planlarının plan inceleme ve hizmet bedeli, illerin plana giren kısımları esas alınarak her il için ayrı ayrı hesaplanır ve toplam tutar belirlenir. Hesaplanan bedelin, tavan bedeli en yüksek olan ilin tavan bedelinden fazla olması durumunda, plana konu illerden en yüksek tavan bedeli olan ilin tavan bedeli dikkate alınır.  Bu maddenin yayımı tarihinden önce onaylanmış ancak dağıtımı yapılmamış olan ve birden fazla ili kapsayan imar planlarında da plan inceleme ve hizmet bedeli, bu usullere göre be lirlenir. </a:t>
          </a:r>
          <a:endParaRPr lang="en-US">
            <a:effectLst/>
          </a:endParaRPr>
        </a:p>
        <a:p>
          <a:r>
            <a:rPr lang="tr-TR" sz="1100">
              <a:solidFill>
                <a:schemeClr val="tx1"/>
              </a:solidFill>
              <a:effectLst/>
              <a:latin typeface="+mn-lt"/>
              <a:ea typeface="+mn-ea"/>
              <a:cs typeface="+mn-cs"/>
            </a:rPr>
            <a:t>6-Hizmet bedelinin hesaplanmasında esas alınacak katsayılar, alan büyüklüğü, toplam emsal alanı ve kullanım türü ile hizmet bedeli Mekânsal Planlama Genel Müdürlüğünce Döner Sermaye İşletmesi Müdürlüğüne bildirilecektir. </a:t>
          </a:r>
          <a:endParaRPr lang="en-US">
            <a:effectLst/>
          </a:endParaRPr>
        </a:p>
        <a:p>
          <a:r>
            <a:rPr lang="tr-TR" sz="1100">
              <a:solidFill>
                <a:schemeClr val="tx1"/>
              </a:solidFill>
              <a:effectLst/>
              <a:latin typeface="+mn-lt"/>
              <a:ea typeface="+mn-ea"/>
              <a:cs typeface="+mn-cs"/>
            </a:rPr>
            <a:t>7-Bakanlığımıza iletilen plan tekliflerine ait yukarıda yer alan A X B X C formülüne göre hesaplanacak plan inceleme ve işlem hizmet bedelinin belirlenen tavan bedeli aşması durumunda tavan bedel uygulanır.  </a:t>
          </a:r>
          <a:endParaRPr lang="en-US">
            <a:effectLst/>
          </a:endParaRPr>
        </a:p>
        <a:p>
          <a:r>
            <a:rPr lang="tr-TR" sz="1100" b="0" i="0">
              <a:solidFill>
                <a:schemeClr val="tx1"/>
              </a:solidFill>
              <a:effectLst/>
              <a:latin typeface="+mn-lt"/>
              <a:ea typeface="+mn-ea"/>
              <a:cs typeface="+mn-cs"/>
            </a:rP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II.BEDEL ÖDEME PLANLARI</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1-Bakanlığımıza iletilen imar planları öncelikle yetki unsuru yönünden incelenir. Yetki unsuru yönünden Bakanlığımızca değerlendirilemeyen 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 edilir. Teklifin, inceleme aşamasında reddedilmesi veya onaylanmaması durumunda bu bedel iade edilmez.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2-Plan teklifinin onaylanması durumunda,  plan inceleme ve işlem hizmet bedelinin tamamı planın dağıtımından önce Bakanlık Döner Sermaye İşletmesi hesabına yatırılır.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3- Hizmet bedelleri, Döner Sermaye İşletmesi Müdürlüğünce 12 ayı geçmemek üzere taksitlendirilebilir. Taksitlendirme durumunda hizmet bedelinin tamamına yönelik olarak teminat mektubu  alınır. Taksitlendirme işleminde,Maliye ve Hazine Bakanlığınca belirlenen yılı kanuni faiz oranı üzerinden faiz tahakkuk ettirilir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4-itirazlar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5- İtirazlar öncesinde hizmet bedeli indirilmiş sınır bedel olarak hesaplanan teklifler için ise itirazlar sonucunda oluşan yeni plandan ilave bedel hesaplanır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6-Bakanlığımızca onaylanan planların teklif sahinince talep edilmeksizin Bakanlıkça iptal edilmesi durumunda plan inceleme ve hizmet bedeli iade edilir. Onaylı Planların yargı kararı ile iptali halinde plan inceleme ve hizmet bedeli iade edilmez. Bakanlığımızca iptal edilmesi durumunda plan inceleme ve hizmet bedeli iade edilir.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7-Millet Bahçesi tekliflerine ilişkin başvuru ve plan inceleme ve hizmet bedeli alınmaz. Bu maddenin yürürlüğe girdiği tarihten önceki başvurulara istinaden yapılmış ve bedeli henüz tahsil edilmemiş iş ve işlemler ile hizmetler için de yukarıdaki fıkra hükümleri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8-Hazine mülkiyetinde bulunan ve ön izin verilen taşınmazlara ilişkin sunulan plan tekliflerinde başvuru ve plan inceleme ve hizmet bedeli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9-233 Sayılı KHK Kapsamındaki Kamu İşletmeleri iktisadi devlet teşekkülleri, kamu iktisadi kuruluşları ve Özel Kanunu olan işletmeler olarak belirlenen kuruluşlar tarafından sunulan plant ekliflerinde başvuru ve plan inceleme ve hizmet bedeli alınmaz. Ancak plan teklifinin bağlı kuruluşlar tarafından sunulması halinde Yönetmeliğin ilgili maddeleri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10-Bakanlığımıza bağlı ve ilişkili kuruluşlar tarafından sunulan plan tekliflerinden başvuru ve plan inceleme ve hizmet bedeli  alınmaz</a:t>
          </a:r>
          <a:endParaRPr lang="en-US">
            <a:effectLst/>
          </a:endParaRPr>
        </a:p>
        <a:p>
          <a:r>
            <a:rPr lang="tr-TR" sz="1100" b="0" i="0">
              <a:solidFill>
                <a:schemeClr val="tx1"/>
              </a:solidFill>
              <a:effectLst/>
              <a:latin typeface="+mn-lt"/>
              <a:ea typeface="+mn-ea"/>
              <a:cs typeface="+mn-cs"/>
            </a:rP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III.MUAFİYETLER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1-Çevre Düzeni Planları, 1/25.000 ölçekli Nazım İmar Planları ve değişikliklerinde, başvuru bedeli alınmaz. Plan inceleme ve işlem hizmet bedeli olan  100.000 Türk Lirası alınır.  Plan teklifinin onaylanması durumunda,plan inceleme ve işlem hizmet bedelinin tamamı planın dağıtımından önce Bakanlık Döner Sermaye İşletmesi hesabına yatırılır.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2-Yerel idarelerce ve/veya kurum ve kuruluşlarca teklif edilen başvurulardan plan inceleme ve hizmet bedeli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3- Bakanlıkça yapılarak,</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İlk defa onaylanacak olan çevre düzeni planları,</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Genel nitelikli çevre düzeni planı revizyonları,</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Çevre düzeni planlarına ait plan hükmü, plan açıklama raporu ve alansal tanımlama yapılmayan içerikteki değişiklikleri,</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Onaylanarak askıya çıkarılan çevre düzeni planlarına askı süresi içinde yapılan itirazlar sonucunda uygun görülen düzenlemeler plan inceleme ve işlem hizmet bedeline tabi  değildir.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Bu maddenin yayımı tarihinden önce başvurusu yapılarak onaylanan, ancak bedeli henüz tahsil edilmemiş imar planları, ilan işlemleri vb, iş ve işlemler ile hizmetler içinde bu madde hükmü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7-6306 sayılı Kanuna esas iş ve işlemlerden plan inceleme ve işlem hizmet bedeli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8- 5018 sayılı Kanuna ekli olan I, II, III, IV sayılı cetvellerdeki idarelerile mahalli idarelerden tarafından istenilen  ve Bakanlığımızca onaylanan imar planı örneklerinden bedel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9-Yatırım programı kapsamında Bakanlığımıza sunulan plan tekliflerden plan inceleme ve hizmet bedeli alınmaz</a:t>
          </a:r>
          <a:endParaRPr lang="en-US">
            <a:effectLst/>
          </a:endParaRPr>
        </a:p>
        <a:p>
          <a:r>
            <a:rPr lang="tr-TR" sz="1100" b="0" i="0">
              <a:solidFill>
                <a:schemeClr val="tx1"/>
              </a:solidFill>
              <a:effectLst/>
              <a:latin typeface="+mn-lt"/>
              <a:ea typeface="+mn-ea"/>
              <a:cs typeface="+mn-cs"/>
            </a:rP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IV.-ÖZEL ÜCRETLENDİRME</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1-1 nolu Cumhurbaşkanlığı Kararnamesinin 97/h maddesi kapsamında onaylanacak plan tekliflerinde, plan inceleme ve işlem hizmet bedeli 2 (iki) katsayısı ile çarpılarak hesaplanır.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3-1 nolu Cumhurbaşkanlığı Kararnamesinin 97/h maddesive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644 Sayılı KHK' nın 2 (h) maddesi ve Boğaziçi Kanunu kapsamında onaylanacak plan teklifleri için yukarıda belirtilen katsayılar ile çarpılarak hesaplanır.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4-1 nolu Cumhurbaşkanlığı Kararnamesinin 97. maddesi (ğ) bendi gereğince Bakanlar Kurulunca belirlenen ve "Özel Proje Alanı" olarak ilan edilen yerlere ilişkin her tür ve ölçekte planlara ait iş ve işlemlere dair plan inceleme ve işlem hizmet bedeli 1,80 katsayısı ile çarpılarak bulunacaktır.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5-Yenilenebilir Enerji Kaynaklarına ilişkin santrallerde (HES, RES, GES, JES, Doğalgaz, Biyogaz,Biokütle  ,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üretim lisansında Santral Kurulu Gücü (MWm) ile belirtilen değer üzerinde hesaplanır.Biyogaz ,Biokütle, Katı Atık Yakılarak elde edilen enerjiden  Elektrik Üretim Tesisleri" için birim kurulu güç üzerinden birim fiyat kalemi düzenlenmesi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6-Patlayıcı madde depolama ve üretim alanları kapsamında gelen imar planlarına ilişkin plan inceleme ve işlem hizmet bedeli üretilecek veya depolanacak patlayıcı maddenin miktarı üzerinden (ton) hesaplanır.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7-Döner  Sermaye  İşletmesi  Yönetim  Kurulu  Başkanlığı, Yönetim Kurulu Kararı uyarınca "Vakıfların, vakıf üniversitelerinin ve derneklerin özel üniversite, özel eğitim, özel sağlık, özel spor tesisi, özel yurt gibi kentsel, sosyal ve teknik altyapı niteliğindeki ve vakıf faaliyetlerinin gereği olan plan teklifleri için plan inceleme ve işlem hizmet bedeli 1/4 oranında hesaplanır. Bu maddenin yayımı tarihinden önce başvuru yapılmış, onaylanmamış veya onaylanmış olmakla birlikte, henüz bedeli tahsil edilmemiş, bu madde kapsamındaki imar planları, ilan işlemleri vb. iş ve işlemleri ile hizmetler için de bu madde hükmü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8-Belediyeler tarafından Çevre ve Şehircilik Bakanlığına gönderilen “Özel Proje Alanı İlanı” işlemlerinden sadece başvuru bedeli alınır. Özel Proje Alanına ilişkin her tür ve ölçekteki imar planı tekliflerine ilişkin iş ve işlemlerden başvuru bedeli ile plan inceleme ve işlem hizmet bedeli alınmaz. Bu maddenin yürürlüğe girdiği tarihten önceki başvurulara istinaden yapılmış ve bedeli henüz tahsil edilmemiş iş ve işlemler ile hizmetler için de yukarıdaki fıkra hükümleri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9- 3621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10- Tuzla Alanları için plan inceleme ve işlem hizmet bedeli hesabında Yöre Katsayısı dahil edilmeden hesaplanan bedelin 1/1000'i alınır.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11-Mevzuat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250.000,00 TL’yi aşması halinde bu tür plan teklifleri için tavan bedel olarak belirlenen 250.000,00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Bu maddenin yayımı tarihinden önce onaylanmış ancak dağıtımı yapılmamış olan imar planlarında da plan inceleme ve işlem hizmet bedeli, bu usullere göre belirlenir.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12-3621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I. 2015/8139 sayılı Bakanlar Kurulu Kararı uyarınca; 10/12/2003 tarihli ve 5018 sayılı Kamu Mali Yönetimi ve Kontrol Kanununa ekli I, II, III, IV sayılı cetvellerdeki idareler ile Bakanlığımızın bağlı, ilgili ve ilişkili kuruluşlarının;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II. 10/12/2003 tarihli ve 5018 sayılı Kamu Mali Yönetimi ve Kontrol Kanununun “Tanımlar” başlığı altındaki mahalli idarelerin;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ve Şehircilik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E</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III. Cumhurbaşkanlığı Teşkilatı Hakkında Cumhurbaşkanlığının 1 Numaralı Kararnamesinin 97. maddesinin (ğ) bendi gereğince belirlenen ve "Özel Proje Alanı" olarak ilan edilen yerlere ilişkin her tür ve ölçekte planlara ait iş ve işlemlere dair plan inceleme ve işlem hizmet bedeli, Ek (2) deki ücretlerin 1.80 katsayısı ile çarpılarak hesaplanır.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V. Bu maddenin yürürlüğe girdiği tarihten önceki başvurulara istinaden yapılmış ve bedeli henüz tahsil edilmemiş iş ve işlemler ile hizmetler için de bu (18 inci) madde hükümleri uygulanır. </a:t>
          </a:r>
          <a:br>
            <a:rPr lang="tr-TR" sz="1100" b="0" i="0">
              <a:solidFill>
                <a:schemeClr val="tx1"/>
              </a:solidFill>
              <a:effectLst/>
              <a:latin typeface="+mn-lt"/>
              <a:ea typeface="+mn-ea"/>
              <a:cs typeface="+mn-cs"/>
            </a:rPr>
          </a:br>
          <a:r>
            <a:rPr lang="az-Cyrl-AZ" sz="1100" b="0" i="0">
              <a:solidFill>
                <a:schemeClr val="tx1"/>
              </a:solidFill>
              <a:effectLst/>
              <a:latin typeface="+mn-lt"/>
              <a:ea typeface="+mn-ea"/>
              <a:cs typeface="+mn-cs"/>
            </a:rPr>
            <a:t>ІІ- 1 </a:t>
          </a:r>
          <a:r>
            <a:rPr lang="tr-TR" sz="1100" b="0" i="0">
              <a:solidFill>
                <a:schemeClr val="tx1"/>
              </a:solidFill>
              <a:effectLst/>
              <a:latin typeface="+mn-lt"/>
              <a:ea typeface="+mn-ea"/>
              <a:cs typeface="+mn-cs"/>
            </a:rPr>
            <a:t>nolu Cumhurbaşkanlığı Kararnamesi VE DİĞER MEVZUAT UYARINCA ONAYLANACAK  KIYI KENAR ÇİZGİSİ, HALİHAZIR HARİTA İLE ARAZİ VE ARSA DÜZENLEMESİ İŞLEMLERİNDEN ALINACAK İNCELEME VE ONAY HİZMET BEDELLERİNİN HESAPLANMASINA İLİŞKİN USULLER</a:t>
          </a:r>
          <a:endParaRPr lang="en-US">
            <a:effectLst/>
          </a:endParaRPr>
        </a:p>
        <a:p>
          <a:r>
            <a:rPr lang="en-US" sz="1100">
              <a:solidFill>
                <a:schemeClr val="tx1"/>
              </a:solidFill>
              <a:effectLst/>
              <a:latin typeface="+mn-lt"/>
              <a:ea typeface="+mn-ea"/>
              <a:cs typeface="+mn-cs"/>
            </a:rPr>
            <a:t> </a:t>
          </a:r>
          <a:r>
            <a:rPr lang="tr-TR" sz="1100" b="1">
              <a:solidFill>
                <a:schemeClr val="tx1"/>
              </a:solidFill>
              <a:effectLst/>
              <a:latin typeface="+mn-lt"/>
              <a:ea typeface="+mn-ea"/>
              <a:cs typeface="+mn-cs"/>
            </a:rPr>
            <a:t>1-</a:t>
          </a:r>
          <a:r>
            <a:rPr lang="tr-TR" sz="1100">
              <a:solidFill>
                <a:schemeClr val="tx1"/>
              </a:solidFill>
              <a:effectLst/>
              <a:latin typeface="+mn-lt"/>
              <a:ea typeface="+mn-ea"/>
              <a:cs typeface="+mn-cs"/>
            </a:rPr>
            <a:t> 5018 Sayıl Kanuna ekli olan ı,ıı,ııı,ıv sayılı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a:t>
          </a:r>
          <a:endParaRPr lang="en-US">
            <a:effectLst/>
          </a:endParaRPr>
        </a:p>
        <a:p>
          <a:r>
            <a:rPr lang="tr-TR" sz="1100" b="1">
              <a:solidFill>
                <a:schemeClr val="tx1"/>
              </a:solidFill>
              <a:effectLst/>
              <a:latin typeface="+mn-lt"/>
              <a:ea typeface="+mn-ea"/>
              <a:cs typeface="+mn-cs"/>
            </a:rPr>
            <a:t> 2- </a:t>
          </a:r>
          <a:r>
            <a:rPr lang="tr-TR" sz="1100">
              <a:solidFill>
                <a:schemeClr val="tx1"/>
              </a:solidFill>
              <a:effectLst/>
              <a:latin typeface="+mn-lt"/>
              <a:ea typeface="+mn-ea"/>
              <a:cs typeface="+mn-cs"/>
            </a:rPr>
            <a:t>Kıyı Kenar Çizgisinin aktarımına yönelik İdarece yapılan Kıyı Kenar Çizgisi değişiklik işlemlerinden (iptal, yeni tespit, onama işlemleri gibi) pafta sayısı üzerinden hesaplanmak kaydıyla Kenar Çizgisi aktarım işlemi  hizmet bedeli alınır. </a:t>
          </a:r>
          <a:endParaRPr lang="en-US">
            <a:effectLst/>
          </a:endParaRPr>
        </a:p>
        <a:p>
          <a:r>
            <a:rPr lang="tr-TR" sz="1100" b="1">
              <a:solidFill>
                <a:schemeClr val="tx1"/>
              </a:solidFill>
              <a:effectLst/>
              <a:latin typeface="+mn-lt"/>
              <a:ea typeface="+mn-ea"/>
              <a:cs typeface="+mn-cs"/>
            </a:rPr>
            <a:t>3-</a:t>
          </a:r>
          <a:r>
            <a:rPr lang="tr-TR" sz="1100">
              <a:solidFill>
                <a:schemeClr val="tx1"/>
              </a:solidFill>
              <a:effectLst/>
              <a:latin typeface="+mn-lt"/>
              <a:ea typeface="+mn-ea"/>
              <a:cs typeface="+mn-cs"/>
            </a:rPr>
            <a:t>1 nolu Cumhurbaşkanlığı Kararnamesinin 97/h maddesi kapsamında yapılacak tüm işlemlerden inceleme ve onay bedeli 2 (iki) katsayısı ile çarpılarak hesaplanacaktır.</a:t>
          </a:r>
          <a:endParaRPr lang="en-US">
            <a:effectLst/>
          </a:endParaRPr>
        </a:p>
        <a:p>
          <a:endParaRPr lang="en-US" sz="1100"/>
        </a:p>
      </xdr:txBody>
    </xdr:sp>
    <xdr:clientData/>
  </xdr:oneCellAnchor>
  <xdr:oneCellAnchor>
    <xdr:from>
      <xdr:col>6</xdr:col>
      <xdr:colOff>11590</xdr:colOff>
      <xdr:row>1889</xdr:row>
      <xdr:rowOff>0</xdr:rowOff>
    </xdr:from>
    <xdr:ext cx="184731" cy="264560"/>
    <xdr:sp macro="" textlink="">
      <xdr:nvSpPr>
        <xdr:cNvPr id="898" name="Metin kutusu 1">
          <a:extLst>
            <a:ext uri="{FF2B5EF4-FFF2-40B4-BE49-F238E27FC236}">
              <a16:creationId xmlns:a16="http://schemas.microsoft.com/office/drawing/2014/main" xmlns="" id="{C87C2120-3B7D-4A64-9505-482EF36FAB5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899" name="Metin kutusu 2">
          <a:extLst>
            <a:ext uri="{FF2B5EF4-FFF2-40B4-BE49-F238E27FC236}">
              <a16:creationId xmlns:a16="http://schemas.microsoft.com/office/drawing/2014/main" xmlns="" id="{DDDB4474-9427-4ACF-9B09-3E1DFE3A104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00" name="Metin kutusu 3">
          <a:extLst>
            <a:ext uri="{FF2B5EF4-FFF2-40B4-BE49-F238E27FC236}">
              <a16:creationId xmlns:a16="http://schemas.microsoft.com/office/drawing/2014/main" xmlns="" id="{FE1DE77E-6C4E-4AE2-B0D1-8F62F6BCF135}"/>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01" name="Metin kutusu 4">
          <a:extLst>
            <a:ext uri="{FF2B5EF4-FFF2-40B4-BE49-F238E27FC236}">
              <a16:creationId xmlns:a16="http://schemas.microsoft.com/office/drawing/2014/main" xmlns="" id="{2BB0C41A-BC6C-42AB-9764-FAFB0FD655E4}"/>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2" name="Metin kutusu 5">
          <a:extLst>
            <a:ext uri="{FF2B5EF4-FFF2-40B4-BE49-F238E27FC236}">
              <a16:creationId xmlns:a16="http://schemas.microsoft.com/office/drawing/2014/main" xmlns="" id="{5EC6D704-A2D8-4D7B-A155-7C266427440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3" name="Metin kutusu 6">
          <a:extLst>
            <a:ext uri="{FF2B5EF4-FFF2-40B4-BE49-F238E27FC236}">
              <a16:creationId xmlns:a16="http://schemas.microsoft.com/office/drawing/2014/main" xmlns="" id="{893D4780-71A3-4408-9247-94A4D1BD80B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4" name="Metin kutusu 9">
          <a:extLst>
            <a:ext uri="{FF2B5EF4-FFF2-40B4-BE49-F238E27FC236}">
              <a16:creationId xmlns:a16="http://schemas.microsoft.com/office/drawing/2014/main" xmlns="" id="{E7BD4EC4-68EA-48BA-94DD-BA34F4F883B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5" name="Metin kutusu 10">
          <a:extLst>
            <a:ext uri="{FF2B5EF4-FFF2-40B4-BE49-F238E27FC236}">
              <a16:creationId xmlns:a16="http://schemas.microsoft.com/office/drawing/2014/main" xmlns="" id="{C1D32DFA-6E6A-4A7A-8E3D-76734B4E7D5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6" name="Metin kutusu 11">
          <a:extLst>
            <a:ext uri="{FF2B5EF4-FFF2-40B4-BE49-F238E27FC236}">
              <a16:creationId xmlns:a16="http://schemas.microsoft.com/office/drawing/2014/main" xmlns="" id="{361F11E6-4861-4591-9541-D5C8409B3E0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7" name="Metin kutusu 12">
          <a:extLst>
            <a:ext uri="{FF2B5EF4-FFF2-40B4-BE49-F238E27FC236}">
              <a16:creationId xmlns:a16="http://schemas.microsoft.com/office/drawing/2014/main" xmlns="" id="{14600822-B93D-482B-9904-D8F40BC9E23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8" name="Metin kutusu 13">
          <a:extLst>
            <a:ext uri="{FF2B5EF4-FFF2-40B4-BE49-F238E27FC236}">
              <a16:creationId xmlns:a16="http://schemas.microsoft.com/office/drawing/2014/main" xmlns="" id="{F436DE24-3BF7-43B8-A6D0-FA7452431E9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9" name="Metin kutusu 14">
          <a:extLst>
            <a:ext uri="{FF2B5EF4-FFF2-40B4-BE49-F238E27FC236}">
              <a16:creationId xmlns:a16="http://schemas.microsoft.com/office/drawing/2014/main" xmlns="" id="{BD1910B9-5F3A-4F66-9C73-9DD951EBEA6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10" name="Metin kutusu 15">
          <a:extLst>
            <a:ext uri="{FF2B5EF4-FFF2-40B4-BE49-F238E27FC236}">
              <a16:creationId xmlns:a16="http://schemas.microsoft.com/office/drawing/2014/main" xmlns="" id="{C93F23F6-3FA0-4779-8C32-1092F4AFCCA6}"/>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11" name="Metin kutusu 16">
          <a:extLst>
            <a:ext uri="{FF2B5EF4-FFF2-40B4-BE49-F238E27FC236}">
              <a16:creationId xmlns:a16="http://schemas.microsoft.com/office/drawing/2014/main" xmlns="" id="{42228E8B-5137-4DC5-88E6-E239C5264A1E}"/>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2" name="Metin kutusu 17">
          <a:extLst>
            <a:ext uri="{FF2B5EF4-FFF2-40B4-BE49-F238E27FC236}">
              <a16:creationId xmlns:a16="http://schemas.microsoft.com/office/drawing/2014/main" xmlns="" id="{1EB8906C-68E5-4C8C-9FDA-93F7FCD41FE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3" name="Metin kutusu 18">
          <a:extLst>
            <a:ext uri="{FF2B5EF4-FFF2-40B4-BE49-F238E27FC236}">
              <a16:creationId xmlns:a16="http://schemas.microsoft.com/office/drawing/2014/main" xmlns="" id="{FF853B43-06BE-4B90-9370-1A0B5BB97A8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4" name="Metin kutusu 19">
          <a:extLst>
            <a:ext uri="{FF2B5EF4-FFF2-40B4-BE49-F238E27FC236}">
              <a16:creationId xmlns:a16="http://schemas.microsoft.com/office/drawing/2014/main" xmlns="" id="{6B6FBD9B-30DC-4304-BB1B-4AEB6540C1B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5" name="Metin kutusu 20">
          <a:extLst>
            <a:ext uri="{FF2B5EF4-FFF2-40B4-BE49-F238E27FC236}">
              <a16:creationId xmlns:a16="http://schemas.microsoft.com/office/drawing/2014/main" xmlns="" id="{96D668BB-2AE5-4CF9-8335-303BFA61CE5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6" name="Metin kutusu 21">
          <a:extLst>
            <a:ext uri="{FF2B5EF4-FFF2-40B4-BE49-F238E27FC236}">
              <a16:creationId xmlns:a16="http://schemas.microsoft.com/office/drawing/2014/main" xmlns="" id="{D73A425C-7EA3-45A9-AA45-3468FC8F4B5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7" name="Metin kutusu 22">
          <a:extLst>
            <a:ext uri="{FF2B5EF4-FFF2-40B4-BE49-F238E27FC236}">
              <a16:creationId xmlns:a16="http://schemas.microsoft.com/office/drawing/2014/main" xmlns="" id="{FBA555D5-4902-4DCA-87B9-5E31C41A137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8" name="Metin kutusu 23">
          <a:extLst>
            <a:ext uri="{FF2B5EF4-FFF2-40B4-BE49-F238E27FC236}">
              <a16:creationId xmlns:a16="http://schemas.microsoft.com/office/drawing/2014/main" xmlns="" id="{DFA30E9C-C590-403C-A40A-B20F6EFD889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19" name="Metin kutusu 24">
          <a:extLst>
            <a:ext uri="{FF2B5EF4-FFF2-40B4-BE49-F238E27FC236}">
              <a16:creationId xmlns:a16="http://schemas.microsoft.com/office/drawing/2014/main" xmlns="" id="{502E5F65-5E6E-4C03-B9F2-63649D14417B}"/>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20" name="Metin kutusu 25">
          <a:extLst>
            <a:ext uri="{FF2B5EF4-FFF2-40B4-BE49-F238E27FC236}">
              <a16:creationId xmlns:a16="http://schemas.microsoft.com/office/drawing/2014/main" xmlns="" id="{4262C5AC-8DD7-4835-B755-8B4C710B9AB7}"/>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1" name="Metin kutusu 26">
          <a:extLst>
            <a:ext uri="{FF2B5EF4-FFF2-40B4-BE49-F238E27FC236}">
              <a16:creationId xmlns:a16="http://schemas.microsoft.com/office/drawing/2014/main" xmlns="" id="{CD87DB1E-AA6C-496D-A0A3-853EE7DD860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22" name="Metin kutusu 27">
          <a:extLst>
            <a:ext uri="{FF2B5EF4-FFF2-40B4-BE49-F238E27FC236}">
              <a16:creationId xmlns:a16="http://schemas.microsoft.com/office/drawing/2014/main" xmlns="" id="{00E7F57F-EF8A-4D3E-BFFB-4A370BA9DFAA}"/>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23" name="Metin kutusu 28">
          <a:extLst>
            <a:ext uri="{FF2B5EF4-FFF2-40B4-BE49-F238E27FC236}">
              <a16:creationId xmlns:a16="http://schemas.microsoft.com/office/drawing/2014/main" xmlns="" id="{7F4833FC-783D-44DF-9611-73231DE79E36}"/>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4" name="Metin kutusu 29">
          <a:extLst>
            <a:ext uri="{FF2B5EF4-FFF2-40B4-BE49-F238E27FC236}">
              <a16:creationId xmlns:a16="http://schemas.microsoft.com/office/drawing/2014/main" xmlns="" id="{C45E0667-2E55-4652-B099-97FA487F4EC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5" name="Metin kutusu 30">
          <a:extLst>
            <a:ext uri="{FF2B5EF4-FFF2-40B4-BE49-F238E27FC236}">
              <a16:creationId xmlns:a16="http://schemas.microsoft.com/office/drawing/2014/main" xmlns="" id="{B85E4F6F-06A2-445C-9512-ADF2038B2DE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6" name="Metin kutusu 31">
          <a:extLst>
            <a:ext uri="{FF2B5EF4-FFF2-40B4-BE49-F238E27FC236}">
              <a16:creationId xmlns:a16="http://schemas.microsoft.com/office/drawing/2014/main" xmlns="" id="{2317F87A-A733-465E-ADF4-604292855EF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7" name="Metin kutusu 32">
          <a:extLst>
            <a:ext uri="{FF2B5EF4-FFF2-40B4-BE49-F238E27FC236}">
              <a16:creationId xmlns:a16="http://schemas.microsoft.com/office/drawing/2014/main" xmlns="" id="{7CA21F96-16F8-481E-91C2-ED97A25BA1E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8" name="Metin kutusu 33">
          <a:extLst>
            <a:ext uri="{FF2B5EF4-FFF2-40B4-BE49-F238E27FC236}">
              <a16:creationId xmlns:a16="http://schemas.microsoft.com/office/drawing/2014/main" xmlns="" id="{EB1E45FB-33FE-4093-BA93-C1E0728EFD4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29" name="Metin kutusu 34">
          <a:extLst>
            <a:ext uri="{FF2B5EF4-FFF2-40B4-BE49-F238E27FC236}">
              <a16:creationId xmlns:a16="http://schemas.microsoft.com/office/drawing/2014/main" xmlns="" id="{2AED5B87-3392-4713-9D44-413E4C87EE63}"/>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30" name="Metin kutusu 35">
          <a:extLst>
            <a:ext uri="{FF2B5EF4-FFF2-40B4-BE49-F238E27FC236}">
              <a16:creationId xmlns:a16="http://schemas.microsoft.com/office/drawing/2014/main" xmlns="" id="{8B32B45A-0BD8-4BD9-931F-6E3D80ADA5F1}"/>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1" name="Metin kutusu 36">
          <a:extLst>
            <a:ext uri="{FF2B5EF4-FFF2-40B4-BE49-F238E27FC236}">
              <a16:creationId xmlns:a16="http://schemas.microsoft.com/office/drawing/2014/main" xmlns="" id="{BEE5A0DF-1FF0-42C9-AACD-78A88546BCB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2" name="Metin kutusu 37">
          <a:extLst>
            <a:ext uri="{FF2B5EF4-FFF2-40B4-BE49-F238E27FC236}">
              <a16:creationId xmlns:a16="http://schemas.microsoft.com/office/drawing/2014/main" xmlns="" id="{5AABAC52-BD4D-4F6D-B048-1B63093F6F5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3" name="Metin kutusu 38">
          <a:extLst>
            <a:ext uri="{FF2B5EF4-FFF2-40B4-BE49-F238E27FC236}">
              <a16:creationId xmlns:a16="http://schemas.microsoft.com/office/drawing/2014/main" xmlns="" id="{E044DA4B-06FB-4D39-B2C5-CBC4A7573B4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4" name="Metin kutusu 39">
          <a:extLst>
            <a:ext uri="{FF2B5EF4-FFF2-40B4-BE49-F238E27FC236}">
              <a16:creationId xmlns:a16="http://schemas.microsoft.com/office/drawing/2014/main" xmlns="" id="{009C7A5D-99FD-4E8B-A9A0-E8132AEA698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5" name="Metin kutusu 40">
          <a:extLst>
            <a:ext uri="{FF2B5EF4-FFF2-40B4-BE49-F238E27FC236}">
              <a16:creationId xmlns:a16="http://schemas.microsoft.com/office/drawing/2014/main" xmlns="" id="{1D11B365-BFC1-4AC6-8F28-7D50910FC36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36" name="Metin kutusu 41">
          <a:extLst>
            <a:ext uri="{FF2B5EF4-FFF2-40B4-BE49-F238E27FC236}">
              <a16:creationId xmlns:a16="http://schemas.microsoft.com/office/drawing/2014/main" xmlns="" id="{2E8B5A32-893D-4A82-B706-10291CCC9F4B}"/>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37" name="Metin kutusu 42">
          <a:extLst>
            <a:ext uri="{FF2B5EF4-FFF2-40B4-BE49-F238E27FC236}">
              <a16:creationId xmlns:a16="http://schemas.microsoft.com/office/drawing/2014/main" xmlns="" id="{15B4D950-93D4-4993-9257-61473928E795}"/>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8" name="Metin kutusu 43">
          <a:extLst>
            <a:ext uri="{FF2B5EF4-FFF2-40B4-BE49-F238E27FC236}">
              <a16:creationId xmlns:a16="http://schemas.microsoft.com/office/drawing/2014/main" xmlns="" id="{9B0B51EE-8F3D-4626-9E11-F3339984F33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9" name="Metin kutusu 44">
          <a:extLst>
            <a:ext uri="{FF2B5EF4-FFF2-40B4-BE49-F238E27FC236}">
              <a16:creationId xmlns:a16="http://schemas.microsoft.com/office/drawing/2014/main" xmlns="" id="{BAAAF083-E46F-431C-A0EC-78EB029F1AA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0" name="Metin kutusu 45">
          <a:extLst>
            <a:ext uri="{FF2B5EF4-FFF2-40B4-BE49-F238E27FC236}">
              <a16:creationId xmlns:a16="http://schemas.microsoft.com/office/drawing/2014/main" xmlns="" id="{2AB5D6C7-C6DB-49A5-B5C9-D0CCECFD7EC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1" name="Metin kutusu 46">
          <a:extLst>
            <a:ext uri="{FF2B5EF4-FFF2-40B4-BE49-F238E27FC236}">
              <a16:creationId xmlns:a16="http://schemas.microsoft.com/office/drawing/2014/main" xmlns="" id="{0A0D5D8F-BB49-4FBB-B60F-467DFF2583F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2" name="Metin kutusu 47">
          <a:extLst>
            <a:ext uri="{FF2B5EF4-FFF2-40B4-BE49-F238E27FC236}">
              <a16:creationId xmlns:a16="http://schemas.microsoft.com/office/drawing/2014/main" xmlns="" id="{A82F5B09-17F8-4A67-9445-D3EC217594E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43" name="Metin kutusu 48">
          <a:extLst>
            <a:ext uri="{FF2B5EF4-FFF2-40B4-BE49-F238E27FC236}">
              <a16:creationId xmlns:a16="http://schemas.microsoft.com/office/drawing/2014/main" xmlns="" id="{74417824-ABEE-4C2F-AEA1-A386D0391479}"/>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44" name="Metin kutusu 49">
          <a:extLst>
            <a:ext uri="{FF2B5EF4-FFF2-40B4-BE49-F238E27FC236}">
              <a16:creationId xmlns:a16="http://schemas.microsoft.com/office/drawing/2014/main" xmlns="" id="{97DEFA85-BFBC-40A1-A131-0243853453D9}"/>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5" name="Metin kutusu 50">
          <a:extLst>
            <a:ext uri="{FF2B5EF4-FFF2-40B4-BE49-F238E27FC236}">
              <a16:creationId xmlns:a16="http://schemas.microsoft.com/office/drawing/2014/main" xmlns="" id="{7A16B410-5602-4A27-9132-06D8C93E324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6" name="Metin kutusu 51">
          <a:extLst>
            <a:ext uri="{FF2B5EF4-FFF2-40B4-BE49-F238E27FC236}">
              <a16:creationId xmlns:a16="http://schemas.microsoft.com/office/drawing/2014/main" xmlns="" id="{5CC2DE74-BF8C-492F-931E-2A607F195E6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7" name="Metin kutusu 52">
          <a:extLst>
            <a:ext uri="{FF2B5EF4-FFF2-40B4-BE49-F238E27FC236}">
              <a16:creationId xmlns:a16="http://schemas.microsoft.com/office/drawing/2014/main" xmlns="" id="{C5C14FDE-48F1-4B3F-A303-8C7826EF105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8" name="Metin kutusu 53">
          <a:extLst>
            <a:ext uri="{FF2B5EF4-FFF2-40B4-BE49-F238E27FC236}">
              <a16:creationId xmlns:a16="http://schemas.microsoft.com/office/drawing/2014/main" xmlns="" id="{FEFED2E3-79E2-47F8-9056-C865E3430C4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9" name="Metin kutusu 54">
          <a:extLst>
            <a:ext uri="{FF2B5EF4-FFF2-40B4-BE49-F238E27FC236}">
              <a16:creationId xmlns:a16="http://schemas.microsoft.com/office/drawing/2014/main" xmlns="" id="{73FF87BD-7496-48A1-A7A3-C4C4D9806B9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50" name="Metin kutusu 55">
          <a:extLst>
            <a:ext uri="{FF2B5EF4-FFF2-40B4-BE49-F238E27FC236}">
              <a16:creationId xmlns:a16="http://schemas.microsoft.com/office/drawing/2014/main" xmlns="" id="{33A0839F-978A-4AA8-81CB-DA4B42941309}"/>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51" name="Metin kutusu 56">
          <a:extLst>
            <a:ext uri="{FF2B5EF4-FFF2-40B4-BE49-F238E27FC236}">
              <a16:creationId xmlns:a16="http://schemas.microsoft.com/office/drawing/2014/main" xmlns="" id="{79D380FC-5F10-490E-AC07-475CA154F3BA}"/>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2" name="Metin kutusu 57">
          <a:extLst>
            <a:ext uri="{FF2B5EF4-FFF2-40B4-BE49-F238E27FC236}">
              <a16:creationId xmlns:a16="http://schemas.microsoft.com/office/drawing/2014/main" xmlns="" id="{9CE54385-6E09-4718-9224-4D890151D38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3" name="Metin kutusu 58">
          <a:extLst>
            <a:ext uri="{FF2B5EF4-FFF2-40B4-BE49-F238E27FC236}">
              <a16:creationId xmlns:a16="http://schemas.microsoft.com/office/drawing/2014/main" xmlns="" id="{81F1DC33-8FC9-43D3-AFD5-7FB5827E464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4" name="Metin kutusu 59">
          <a:extLst>
            <a:ext uri="{FF2B5EF4-FFF2-40B4-BE49-F238E27FC236}">
              <a16:creationId xmlns:a16="http://schemas.microsoft.com/office/drawing/2014/main" xmlns="" id="{122DF668-9147-4F85-AA25-44AA4D1CCFD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5" name="Metin kutusu 60">
          <a:extLst>
            <a:ext uri="{FF2B5EF4-FFF2-40B4-BE49-F238E27FC236}">
              <a16:creationId xmlns:a16="http://schemas.microsoft.com/office/drawing/2014/main" xmlns="" id="{77726E45-0AD7-4012-A804-6D240ED4D2B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6" name="Metin kutusu 61">
          <a:extLst>
            <a:ext uri="{FF2B5EF4-FFF2-40B4-BE49-F238E27FC236}">
              <a16:creationId xmlns:a16="http://schemas.microsoft.com/office/drawing/2014/main" xmlns="" id="{4295A10C-5CD6-4EB1-AEA6-152BEFD95D0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7" name="Metin kutusu 62">
          <a:extLst>
            <a:ext uri="{FF2B5EF4-FFF2-40B4-BE49-F238E27FC236}">
              <a16:creationId xmlns:a16="http://schemas.microsoft.com/office/drawing/2014/main" xmlns="" id="{C19C79E2-23B4-4E74-8B6E-58AAF516C33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8" name="Metin kutusu 63">
          <a:extLst>
            <a:ext uri="{FF2B5EF4-FFF2-40B4-BE49-F238E27FC236}">
              <a16:creationId xmlns:a16="http://schemas.microsoft.com/office/drawing/2014/main" xmlns="" id="{DBF610E6-3DF0-483C-A4CE-973027A6C74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9" name="Metin kutusu 64">
          <a:extLst>
            <a:ext uri="{FF2B5EF4-FFF2-40B4-BE49-F238E27FC236}">
              <a16:creationId xmlns:a16="http://schemas.microsoft.com/office/drawing/2014/main" xmlns="" id="{A651DFB5-CCC9-4978-900A-5B347C67F6F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60" name="Metin kutusu 65">
          <a:extLst>
            <a:ext uri="{FF2B5EF4-FFF2-40B4-BE49-F238E27FC236}">
              <a16:creationId xmlns:a16="http://schemas.microsoft.com/office/drawing/2014/main" xmlns="" id="{B691F4A7-AAD3-48E1-A1C9-B68661B5B240}"/>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61" name="Metin kutusu 66">
          <a:extLst>
            <a:ext uri="{FF2B5EF4-FFF2-40B4-BE49-F238E27FC236}">
              <a16:creationId xmlns:a16="http://schemas.microsoft.com/office/drawing/2014/main" xmlns="" id="{D7F7E4EE-C37B-4D67-9A07-A6C28E227163}"/>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2" name="Metin kutusu 67">
          <a:extLst>
            <a:ext uri="{FF2B5EF4-FFF2-40B4-BE49-F238E27FC236}">
              <a16:creationId xmlns:a16="http://schemas.microsoft.com/office/drawing/2014/main" xmlns="" id="{DB9EF393-CD57-4095-AF03-C134DD0E526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3" name="Metin kutusu 68">
          <a:extLst>
            <a:ext uri="{FF2B5EF4-FFF2-40B4-BE49-F238E27FC236}">
              <a16:creationId xmlns:a16="http://schemas.microsoft.com/office/drawing/2014/main" xmlns="" id="{F38EB0C4-0002-41D0-95C9-A1B1EF92B9F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4" name="Metin kutusu 69">
          <a:extLst>
            <a:ext uri="{FF2B5EF4-FFF2-40B4-BE49-F238E27FC236}">
              <a16:creationId xmlns:a16="http://schemas.microsoft.com/office/drawing/2014/main" xmlns="" id="{4AEBDFFB-F93C-4BA1-B00B-D433A913C7C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5" name="Metin kutusu 70">
          <a:extLst>
            <a:ext uri="{FF2B5EF4-FFF2-40B4-BE49-F238E27FC236}">
              <a16:creationId xmlns:a16="http://schemas.microsoft.com/office/drawing/2014/main" xmlns="" id="{B25D911D-A535-4CA9-B511-5A48B5E156C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6" name="Metin kutusu 71">
          <a:extLst>
            <a:ext uri="{FF2B5EF4-FFF2-40B4-BE49-F238E27FC236}">
              <a16:creationId xmlns:a16="http://schemas.microsoft.com/office/drawing/2014/main" xmlns="" id="{873E39C2-48B8-4460-83C6-49ECAA5D137A}"/>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7" name="Metin kutusu 72">
          <a:extLst>
            <a:ext uri="{FF2B5EF4-FFF2-40B4-BE49-F238E27FC236}">
              <a16:creationId xmlns:a16="http://schemas.microsoft.com/office/drawing/2014/main" xmlns="" id="{ED0CB3B4-FA7E-4FF4-A963-42663ADBD5D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8" name="Metin kutusu 73">
          <a:extLst>
            <a:ext uri="{FF2B5EF4-FFF2-40B4-BE49-F238E27FC236}">
              <a16:creationId xmlns:a16="http://schemas.microsoft.com/office/drawing/2014/main" xmlns="" id="{30B3B7E5-4C18-469E-A4F9-D94FA2AC2E8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9" name="Metin kutusu 74">
          <a:extLst>
            <a:ext uri="{FF2B5EF4-FFF2-40B4-BE49-F238E27FC236}">
              <a16:creationId xmlns:a16="http://schemas.microsoft.com/office/drawing/2014/main" xmlns="" id="{E0D0D65D-E571-4523-9DFB-00708B66D0A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0" name="Metin kutusu 75">
          <a:extLst>
            <a:ext uri="{FF2B5EF4-FFF2-40B4-BE49-F238E27FC236}">
              <a16:creationId xmlns:a16="http://schemas.microsoft.com/office/drawing/2014/main" xmlns="" id="{72DC72FA-677B-4DCD-91DF-F97B4625777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1" name="Metin kutusu 76">
          <a:extLst>
            <a:ext uri="{FF2B5EF4-FFF2-40B4-BE49-F238E27FC236}">
              <a16:creationId xmlns:a16="http://schemas.microsoft.com/office/drawing/2014/main" xmlns="" id="{C8525489-F51A-4E37-AA77-31B15DA8520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2" name="Metin kutusu 77">
          <a:extLst>
            <a:ext uri="{FF2B5EF4-FFF2-40B4-BE49-F238E27FC236}">
              <a16:creationId xmlns:a16="http://schemas.microsoft.com/office/drawing/2014/main" xmlns="" id="{1CFC2731-50D8-4C64-AFBB-37951EBFACC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73" name="Metin kutusu 78">
          <a:extLst>
            <a:ext uri="{FF2B5EF4-FFF2-40B4-BE49-F238E27FC236}">
              <a16:creationId xmlns:a16="http://schemas.microsoft.com/office/drawing/2014/main" xmlns="" id="{86969558-AEE4-4C12-AD59-A4FBB456B403}"/>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74" name="Metin kutusu 79">
          <a:extLst>
            <a:ext uri="{FF2B5EF4-FFF2-40B4-BE49-F238E27FC236}">
              <a16:creationId xmlns:a16="http://schemas.microsoft.com/office/drawing/2014/main" xmlns="" id="{0B7831CD-E758-4140-A94F-2CBCAA51F105}"/>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5" name="Metin kutusu 80">
          <a:extLst>
            <a:ext uri="{FF2B5EF4-FFF2-40B4-BE49-F238E27FC236}">
              <a16:creationId xmlns:a16="http://schemas.microsoft.com/office/drawing/2014/main" xmlns="" id="{072C97A8-D118-4381-9875-F58569FF44C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6" name="Metin kutusu 81">
          <a:extLst>
            <a:ext uri="{FF2B5EF4-FFF2-40B4-BE49-F238E27FC236}">
              <a16:creationId xmlns:a16="http://schemas.microsoft.com/office/drawing/2014/main" xmlns="" id="{DC377032-FE46-440A-86A0-4B204E5B304A}"/>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7" name="Metin kutusu 82">
          <a:extLst>
            <a:ext uri="{FF2B5EF4-FFF2-40B4-BE49-F238E27FC236}">
              <a16:creationId xmlns:a16="http://schemas.microsoft.com/office/drawing/2014/main" xmlns="" id="{7B364ADE-828D-485C-9EA8-7214E7EC153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8" name="Metin kutusu 83">
          <a:extLst>
            <a:ext uri="{FF2B5EF4-FFF2-40B4-BE49-F238E27FC236}">
              <a16:creationId xmlns:a16="http://schemas.microsoft.com/office/drawing/2014/main" xmlns="" id="{1A9D7CB3-875E-4D7F-BE93-3678FB8E43D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9" name="Metin kutusu 84">
          <a:extLst>
            <a:ext uri="{FF2B5EF4-FFF2-40B4-BE49-F238E27FC236}">
              <a16:creationId xmlns:a16="http://schemas.microsoft.com/office/drawing/2014/main" xmlns="" id="{00648D71-20A7-4260-B1B1-4483890D3CC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0" name="Metin kutusu 85">
          <a:extLst>
            <a:ext uri="{FF2B5EF4-FFF2-40B4-BE49-F238E27FC236}">
              <a16:creationId xmlns:a16="http://schemas.microsoft.com/office/drawing/2014/main" xmlns="" id="{0E53D600-7784-4429-9A86-A6B11570575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1" name="Metin kutusu 86">
          <a:extLst>
            <a:ext uri="{FF2B5EF4-FFF2-40B4-BE49-F238E27FC236}">
              <a16:creationId xmlns:a16="http://schemas.microsoft.com/office/drawing/2014/main" xmlns="" id="{8FC00735-A094-4407-8554-F949F2BD78B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2" name="Metin kutusu 87">
          <a:extLst>
            <a:ext uri="{FF2B5EF4-FFF2-40B4-BE49-F238E27FC236}">
              <a16:creationId xmlns:a16="http://schemas.microsoft.com/office/drawing/2014/main" xmlns="" id="{EEE9B16E-6ADF-4A78-9594-185B2C24A92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3" name="Metin kutusu 88">
          <a:extLst>
            <a:ext uri="{FF2B5EF4-FFF2-40B4-BE49-F238E27FC236}">
              <a16:creationId xmlns:a16="http://schemas.microsoft.com/office/drawing/2014/main" xmlns="" id="{10F12505-F8BF-4267-A9C3-851AFD8BE2C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4" name="Metin kutusu 89">
          <a:extLst>
            <a:ext uri="{FF2B5EF4-FFF2-40B4-BE49-F238E27FC236}">
              <a16:creationId xmlns:a16="http://schemas.microsoft.com/office/drawing/2014/main" xmlns="" id="{1CAE4106-82D3-4DC2-AD74-062207A2E0F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5" name="Metin kutusu 90">
          <a:extLst>
            <a:ext uri="{FF2B5EF4-FFF2-40B4-BE49-F238E27FC236}">
              <a16:creationId xmlns:a16="http://schemas.microsoft.com/office/drawing/2014/main" xmlns="" id="{7BDA848C-24E6-47E0-84E5-D2A6C9DFDB2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86" name="Metin kutusu 91">
          <a:extLst>
            <a:ext uri="{FF2B5EF4-FFF2-40B4-BE49-F238E27FC236}">
              <a16:creationId xmlns:a16="http://schemas.microsoft.com/office/drawing/2014/main" xmlns="" id="{6075488D-6F99-4F08-9C57-1920D325C590}"/>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87" name="Metin kutusu 92">
          <a:extLst>
            <a:ext uri="{FF2B5EF4-FFF2-40B4-BE49-F238E27FC236}">
              <a16:creationId xmlns:a16="http://schemas.microsoft.com/office/drawing/2014/main" xmlns="" id="{31AF7EAB-B229-4BEC-A19C-D0C638292AD4}"/>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8" name="Metin kutusu 93">
          <a:extLst>
            <a:ext uri="{FF2B5EF4-FFF2-40B4-BE49-F238E27FC236}">
              <a16:creationId xmlns:a16="http://schemas.microsoft.com/office/drawing/2014/main" xmlns="" id="{63D06C67-BB21-464D-85BC-29EBB8DEAC5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9" name="Metin kutusu 94">
          <a:extLst>
            <a:ext uri="{FF2B5EF4-FFF2-40B4-BE49-F238E27FC236}">
              <a16:creationId xmlns:a16="http://schemas.microsoft.com/office/drawing/2014/main" xmlns="" id="{D24BC06F-1FA9-44B9-A1A0-18D0443F486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0" name="Metin kutusu 95">
          <a:extLst>
            <a:ext uri="{FF2B5EF4-FFF2-40B4-BE49-F238E27FC236}">
              <a16:creationId xmlns:a16="http://schemas.microsoft.com/office/drawing/2014/main" xmlns="" id="{9668C1C3-7E7E-4D6F-8949-BE7B66F7DD6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1" name="Metin kutusu 96">
          <a:extLst>
            <a:ext uri="{FF2B5EF4-FFF2-40B4-BE49-F238E27FC236}">
              <a16:creationId xmlns:a16="http://schemas.microsoft.com/office/drawing/2014/main" xmlns="" id="{5FD9972D-4F46-466A-8488-E4F41B98F5D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2" name="Metin kutusu 97">
          <a:extLst>
            <a:ext uri="{FF2B5EF4-FFF2-40B4-BE49-F238E27FC236}">
              <a16:creationId xmlns:a16="http://schemas.microsoft.com/office/drawing/2014/main" xmlns="" id="{3379717B-55FB-4631-A1C6-A317FB31D45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3" name="Metin kutusu 98">
          <a:extLst>
            <a:ext uri="{FF2B5EF4-FFF2-40B4-BE49-F238E27FC236}">
              <a16:creationId xmlns:a16="http://schemas.microsoft.com/office/drawing/2014/main" xmlns="" id="{1CA13078-3AF6-4BC3-8BE4-CA533210ECE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4" name="Metin kutusu 99">
          <a:extLst>
            <a:ext uri="{FF2B5EF4-FFF2-40B4-BE49-F238E27FC236}">
              <a16:creationId xmlns:a16="http://schemas.microsoft.com/office/drawing/2014/main" xmlns="" id="{9F143EEE-BA87-4D89-99D2-A788E9AE59D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5" name="Metin kutusu 100">
          <a:extLst>
            <a:ext uri="{FF2B5EF4-FFF2-40B4-BE49-F238E27FC236}">
              <a16:creationId xmlns:a16="http://schemas.microsoft.com/office/drawing/2014/main" xmlns="" id="{3D4F5C5F-9BFB-487C-935D-5BCB9B3D2D6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6" name="Metin kutusu 101">
          <a:extLst>
            <a:ext uri="{FF2B5EF4-FFF2-40B4-BE49-F238E27FC236}">
              <a16:creationId xmlns:a16="http://schemas.microsoft.com/office/drawing/2014/main" xmlns="" id="{937E8F9A-6480-4666-9ACA-37A17E44468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7" name="Metin kutusu 102">
          <a:extLst>
            <a:ext uri="{FF2B5EF4-FFF2-40B4-BE49-F238E27FC236}">
              <a16:creationId xmlns:a16="http://schemas.microsoft.com/office/drawing/2014/main" xmlns="" id="{A0DDD2E6-045F-47C3-A436-DCA8FC9AD21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8" name="Metin kutusu 103">
          <a:extLst>
            <a:ext uri="{FF2B5EF4-FFF2-40B4-BE49-F238E27FC236}">
              <a16:creationId xmlns:a16="http://schemas.microsoft.com/office/drawing/2014/main" xmlns="" id="{69F1AD6E-E4A3-4037-B898-7D53D8FC59B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99" name="Metin kutusu 104">
          <a:extLst>
            <a:ext uri="{FF2B5EF4-FFF2-40B4-BE49-F238E27FC236}">
              <a16:creationId xmlns:a16="http://schemas.microsoft.com/office/drawing/2014/main" xmlns="" id="{474E9D31-784A-4047-BC2B-4186324DDC4B}"/>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00" name="Metin kutusu 105">
          <a:extLst>
            <a:ext uri="{FF2B5EF4-FFF2-40B4-BE49-F238E27FC236}">
              <a16:creationId xmlns:a16="http://schemas.microsoft.com/office/drawing/2014/main" xmlns="" id="{EAD12A7E-BFEF-4B2C-87F2-55F4235E9BE1}"/>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1" name="Metin kutusu 106">
          <a:extLst>
            <a:ext uri="{FF2B5EF4-FFF2-40B4-BE49-F238E27FC236}">
              <a16:creationId xmlns:a16="http://schemas.microsoft.com/office/drawing/2014/main" xmlns="" id="{5369522A-EE94-4E98-A7D6-4FC04F77606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2" name="Metin kutusu 107">
          <a:extLst>
            <a:ext uri="{FF2B5EF4-FFF2-40B4-BE49-F238E27FC236}">
              <a16:creationId xmlns:a16="http://schemas.microsoft.com/office/drawing/2014/main" xmlns="" id="{AFA4BD2B-F9E2-4226-BF7B-287854CA73C0}"/>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3" name="Metin kutusu 108">
          <a:extLst>
            <a:ext uri="{FF2B5EF4-FFF2-40B4-BE49-F238E27FC236}">
              <a16:creationId xmlns:a16="http://schemas.microsoft.com/office/drawing/2014/main" xmlns="" id="{2A89B71C-8E64-46A0-A381-CD04B5C427A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4" name="Metin kutusu 109">
          <a:extLst>
            <a:ext uri="{FF2B5EF4-FFF2-40B4-BE49-F238E27FC236}">
              <a16:creationId xmlns:a16="http://schemas.microsoft.com/office/drawing/2014/main" xmlns="" id="{9EA5176A-4430-4199-9141-E4004FC6239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5" name="Metin kutusu 110">
          <a:extLst>
            <a:ext uri="{FF2B5EF4-FFF2-40B4-BE49-F238E27FC236}">
              <a16:creationId xmlns:a16="http://schemas.microsoft.com/office/drawing/2014/main" xmlns="" id="{C01ABFB1-CAB5-4B22-BB57-8A850965BD8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6" name="Metin kutusu 111">
          <a:extLst>
            <a:ext uri="{FF2B5EF4-FFF2-40B4-BE49-F238E27FC236}">
              <a16:creationId xmlns:a16="http://schemas.microsoft.com/office/drawing/2014/main" xmlns="" id="{CEF7E295-78CD-40F7-A492-50D2B085564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7" name="Metin kutusu 112">
          <a:extLst>
            <a:ext uri="{FF2B5EF4-FFF2-40B4-BE49-F238E27FC236}">
              <a16:creationId xmlns:a16="http://schemas.microsoft.com/office/drawing/2014/main" xmlns="" id="{69E0B976-9024-48CE-970A-8546553F727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8" name="Metin kutusu 113">
          <a:extLst>
            <a:ext uri="{FF2B5EF4-FFF2-40B4-BE49-F238E27FC236}">
              <a16:creationId xmlns:a16="http://schemas.microsoft.com/office/drawing/2014/main" xmlns="" id="{D386CCB1-2F08-4242-A0D9-99BBD788F24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9" name="Metin kutusu 114">
          <a:extLst>
            <a:ext uri="{FF2B5EF4-FFF2-40B4-BE49-F238E27FC236}">
              <a16:creationId xmlns:a16="http://schemas.microsoft.com/office/drawing/2014/main" xmlns="" id="{4DF6B11F-35E9-4ACE-B804-8B5DF51862C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0" name="Metin kutusu 118">
          <a:extLst>
            <a:ext uri="{FF2B5EF4-FFF2-40B4-BE49-F238E27FC236}">
              <a16:creationId xmlns:a16="http://schemas.microsoft.com/office/drawing/2014/main" xmlns="" id="{09DBE642-F7FF-4EAD-8A3D-F324B36DC02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1" name="Metin kutusu 119">
          <a:extLst>
            <a:ext uri="{FF2B5EF4-FFF2-40B4-BE49-F238E27FC236}">
              <a16:creationId xmlns:a16="http://schemas.microsoft.com/office/drawing/2014/main" xmlns="" id="{7D39CED7-1303-4D85-9830-48D25CF9729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2" name="Metin kutusu 120">
          <a:extLst>
            <a:ext uri="{FF2B5EF4-FFF2-40B4-BE49-F238E27FC236}">
              <a16:creationId xmlns:a16="http://schemas.microsoft.com/office/drawing/2014/main" xmlns="" id="{F9DF57D2-D814-4128-B7EF-21193D38BDA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13" name="Metin kutusu 121">
          <a:extLst>
            <a:ext uri="{FF2B5EF4-FFF2-40B4-BE49-F238E27FC236}">
              <a16:creationId xmlns:a16="http://schemas.microsoft.com/office/drawing/2014/main" xmlns="" id="{DA4AD5E5-D112-476D-8840-743F99F4BF7A}"/>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14" name="Metin kutusu 122">
          <a:extLst>
            <a:ext uri="{FF2B5EF4-FFF2-40B4-BE49-F238E27FC236}">
              <a16:creationId xmlns:a16="http://schemas.microsoft.com/office/drawing/2014/main" xmlns="" id="{216C33C7-99C0-4870-B425-DD08B8E04EF7}"/>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5" name="Metin kutusu 123">
          <a:extLst>
            <a:ext uri="{FF2B5EF4-FFF2-40B4-BE49-F238E27FC236}">
              <a16:creationId xmlns:a16="http://schemas.microsoft.com/office/drawing/2014/main" xmlns="" id="{DB76857E-E289-4315-9D52-80D693D1B77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6" name="Metin kutusu 124">
          <a:extLst>
            <a:ext uri="{FF2B5EF4-FFF2-40B4-BE49-F238E27FC236}">
              <a16:creationId xmlns:a16="http://schemas.microsoft.com/office/drawing/2014/main" xmlns="" id="{14315881-1C6A-4BE6-8809-74BE28996CD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7" name="Metin kutusu 125">
          <a:extLst>
            <a:ext uri="{FF2B5EF4-FFF2-40B4-BE49-F238E27FC236}">
              <a16:creationId xmlns:a16="http://schemas.microsoft.com/office/drawing/2014/main" xmlns="" id="{D670ECA5-300C-431F-B3FB-E9E9483FE64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8" name="Metin kutusu 126">
          <a:extLst>
            <a:ext uri="{FF2B5EF4-FFF2-40B4-BE49-F238E27FC236}">
              <a16:creationId xmlns:a16="http://schemas.microsoft.com/office/drawing/2014/main" xmlns="" id="{9D3EAB79-1C37-480C-B5BF-D56464C177D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9" name="Metin kutusu 127">
          <a:extLst>
            <a:ext uri="{FF2B5EF4-FFF2-40B4-BE49-F238E27FC236}">
              <a16:creationId xmlns:a16="http://schemas.microsoft.com/office/drawing/2014/main" xmlns="" id="{DB75448B-2A21-4397-AC91-E97E5E47872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0" name="Metin kutusu 128">
          <a:extLst>
            <a:ext uri="{FF2B5EF4-FFF2-40B4-BE49-F238E27FC236}">
              <a16:creationId xmlns:a16="http://schemas.microsoft.com/office/drawing/2014/main" xmlns="" id="{E45DFBEC-62B1-47AB-968A-2833DDC48E0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1" name="Metin kutusu 129">
          <a:extLst>
            <a:ext uri="{FF2B5EF4-FFF2-40B4-BE49-F238E27FC236}">
              <a16:creationId xmlns:a16="http://schemas.microsoft.com/office/drawing/2014/main" xmlns="" id="{A8A4BB0D-C95C-4AB6-9560-FF69BC01AF2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22" name="Metin kutusu 130">
          <a:extLst>
            <a:ext uri="{FF2B5EF4-FFF2-40B4-BE49-F238E27FC236}">
              <a16:creationId xmlns:a16="http://schemas.microsoft.com/office/drawing/2014/main" xmlns="" id="{76FCDF90-3430-4B9D-A52D-02BD4C719E5E}"/>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23" name="Metin kutusu 131">
          <a:extLst>
            <a:ext uri="{FF2B5EF4-FFF2-40B4-BE49-F238E27FC236}">
              <a16:creationId xmlns:a16="http://schemas.microsoft.com/office/drawing/2014/main" xmlns="" id="{C359DD71-B24D-4114-8E0A-BC86E4D82CFC}"/>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4" name="Metin kutusu 132">
          <a:extLst>
            <a:ext uri="{FF2B5EF4-FFF2-40B4-BE49-F238E27FC236}">
              <a16:creationId xmlns:a16="http://schemas.microsoft.com/office/drawing/2014/main" xmlns="" id="{0E7A4A60-265D-4D87-9CAE-0EEEC893948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25" name="Metin kutusu 133">
          <a:extLst>
            <a:ext uri="{FF2B5EF4-FFF2-40B4-BE49-F238E27FC236}">
              <a16:creationId xmlns:a16="http://schemas.microsoft.com/office/drawing/2014/main" xmlns="" id="{23166270-EE44-4237-9FE2-1CA22FC9049E}"/>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26" name="Metin kutusu 134">
          <a:extLst>
            <a:ext uri="{FF2B5EF4-FFF2-40B4-BE49-F238E27FC236}">
              <a16:creationId xmlns:a16="http://schemas.microsoft.com/office/drawing/2014/main" xmlns="" id="{FEE7B35D-C7F3-456F-B9A7-8DBB8546B6F0}"/>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7" name="Metin kutusu 135">
          <a:extLst>
            <a:ext uri="{FF2B5EF4-FFF2-40B4-BE49-F238E27FC236}">
              <a16:creationId xmlns:a16="http://schemas.microsoft.com/office/drawing/2014/main" xmlns="" id="{96350113-BB3E-49E6-A2DB-6863253A691A}"/>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8" name="Metin kutusu 354">
          <a:extLst>
            <a:ext uri="{FF2B5EF4-FFF2-40B4-BE49-F238E27FC236}">
              <a16:creationId xmlns:a16="http://schemas.microsoft.com/office/drawing/2014/main" xmlns="" id="{98B122A0-B925-442D-ADC3-DA9074B93F6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9" name="Metin kutusu 355">
          <a:extLst>
            <a:ext uri="{FF2B5EF4-FFF2-40B4-BE49-F238E27FC236}">
              <a16:creationId xmlns:a16="http://schemas.microsoft.com/office/drawing/2014/main" xmlns="" id="{00EC053A-0AA4-40C3-998D-023A2B73877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30" name="Metin kutusu 356">
          <a:extLst>
            <a:ext uri="{FF2B5EF4-FFF2-40B4-BE49-F238E27FC236}">
              <a16:creationId xmlns:a16="http://schemas.microsoft.com/office/drawing/2014/main" xmlns="" id="{6832B87D-DA05-4E27-BCC5-C60F1A0F7519}"/>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31" name="Metin kutusu 357">
          <a:extLst>
            <a:ext uri="{FF2B5EF4-FFF2-40B4-BE49-F238E27FC236}">
              <a16:creationId xmlns:a16="http://schemas.microsoft.com/office/drawing/2014/main" xmlns="" id="{DC51CE73-C8B8-4FB5-A5B2-81E92CA919BA}"/>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2" name="Metin kutusu 358">
          <a:extLst>
            <a:ext uri="{FF2B5EF4-FFF2-40B4-BE49-F238E27FC236}">
              <a16:creationId xmlns:a16="http://schemas.microsoft.com/office/drawing/2014/main" xmlns="" id="{A538B4A4-B2EC-46FE-9FFF-78F1B546D3A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3" name="Metin kutusu 359">
          <a:extLst>
            <a:ext uri="{FF2B5EF4-FFF2-40B4-BE49-F238E27FC236}">
              <a16:creationId xmlns:a16="http://schemas.microsoft.com/office/drawing/2014/main" xmlns="" id="{EAE1A494-A4D7-45FD-82C3-F237B8085F20}"/>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4" name="Metin kutusu 360">
          <a:extLst>
            <a:ext uri="{FF2B5EF4-FFF2-40B4-BE49-F238E27FC236}">
              <a16:creationId xmlns:a16="http://schemas.microsoft.com/office/drawing/2014/main" xmlns="" id="{10B67C5C-4E66-40D3-AEBF-678BAF0EA55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5" name="Metin kutusu 361">
          <a:extLst>
            <a:ext uri="{FF2B5EF4-FFF2-40B4-BE49-F238E27FC236}">
              <a16:creationId xmlns:a16="http://schemas.microsoft.com/office/drawing/2014/main" xmlns="" id="{D3F42613-BC7B-46EF-8999-A340A5856C6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6" name="Metin kutusu 362">
          <a:extLst>
            <a:ext uri="{FF2B5EF4-FFF2-40B4-BE49-F238E27FC236}">
              <a16:creationId xmlns:a16="http://schemas.microsoft.com/office/drawing/2014/main" xmlns="" id="{266EDA20-097D-4DCC-9D84-6A5F4498EC6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7" name="Metin kutusu 363">
          <a:extLst>
            <a:ext uri="{FF2B5EF4-FFF2-40B4-BE49-F238E27FC236}">
              <a16:creationId xmlns:a16="http://schemas.microsoft.com/office/drawing/2014/main" xmlns="" id="{6E74B311-3551-4C21-B157-136C5A71165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8" name="Metin kutusu 364">
          <a:extLst>
            <a:ext uri="{FF2B5EF4-FFF2-40B4-BE49-F238E27FC236}">
              <a16:creationId xmlns:a16="http://schemas.microsoft.com/office/drawing/2014/main" xmlns="" id="{B290C706-9ABA-46B0-846F-58D57E3346D0}"/>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9" name="Metin kutusu 365">
          <a:extLst>
            <a:ext uri="{FF2B5EF4-FFF2-40B4-BE49-F238E27FC236}">
              <a16:creationId xmlns:a16="http://schemas.microsoft.com/office/drawing/2014/main" xmlns="" id="{0F0D7DDB-6CD0-4F21-A6EA-7E9AA7B5332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0" name="Metin kutusu 366">
          <a:extLst>
            <a:ext uri="{FF2B5EF4-FFF2-40B4-BE49-F238E27FC236}">
              <a16:creationId xmlns:a16="http://schemas.microsoft.com/office/drawing/2014/main" xmlns="" id="{56A242F2-2D07-4FD5-9998-124C202F38D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1" name="Metin kutusu 367">
          <a:extLst>
            <a:ext uri="{FF2B5EF4-FFF2-40B4-BE49-F238E27FC236}">
              <a16:creationId xmlns:a16="http://schemas.microsoft.com/office/drawing/2014/main" xmlns="" id="{43FEFE06-1CD0-4A06-BAFF-8823DD83B74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2" name="Metin kutusu 368">
          <a:extLst>
            <a:ext uri="{FF2B5EF4-FFF2-40B4-BE49-F238E27FC236}">
              <a16:creationId xmlns:a16="http://schemas.microsoft.com/office/drawing/2014/main" xmlns="" id="{0ECDFD2E-59E1-49B3-BC99-20F590133AE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3" name="Metin kutusu 369">
          <a:extLst>
            <a:ext uri="{FF2B5EF4-FFF2-40B4-BE49-F238E27FC236}">
              <a16:creationId xmlns:a16="http://schemas.microsoft.com/office/drawing/2014/main" xmlns="" id="{2EC90E06-A86C-4FF1-8779-CD9392C22B2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4" name="Metin kutusu 370">
          <a:extLst>
            <a:ext uri="{FF2B5EF4-FFF2-40B4-BE49-F238E27FC236}">
              <a16:creationId xmlns:a16="http://schemas.microsoft.com/office/drawing/2014/main" xmlns="" id="{3A285F70-F9AF-46A3-AD5E-A81A59193E2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5" name="Metin kutusu 371">
          <a:extLst>
            <a:ext uri="{FF2B5EF4-FFF2-40B4-BE49-F238E27FC236}">
              <a16:creationId xmlns:a16="http://schemas.microsoft.com/office/drawing/2014/main" xmlns="" id="{E1609B28-002B-4E99-A1DA-7810E7BFD87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6" name="Metin kutusu 372">
          <a:extLst>
            <a:ext uri="{FF2B5EF4-FFF2-40B4-BE49-F238E27FC236}">
              <a16:creationId xmlns:a16="http://schemas.microsoft.com/office/drawing/2014/main" xmlns="" id="{824FB572-2BE4-4684-9A95-AB181E4E60D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47" name="Metin kutusu 1">
          <a:extLst>
            <a:ext uri="{FF2B5EF4-FFF2-40B4-BE49-F238E27FC236}">
              <a16:creationId xmlns:a16="http://schemas.microsoft.com/office/drawing/2014/main" xmlns="" id="{94E04DC7-4D24-44D9-A9C3-B1A34A1023F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48" name="Metin kutusu 2">
          <a:extLst>
            <a:ext uri="{FF2B5EF4-FFF2-40B4-BE49-F238E27FC236}">
              <a16:creationId xmlns:a16="http://schemas.microsoft.com/office/drawing/2014/main" xmlns="" id="{0BA2E1C9-41A7-4E14-B404-2371E06C357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49" name="Metin kutusu 3">
          <a:extLst>
            <a:ext uri="{FF2B5EF4-FFF2-40B4-BE49-F238E27FC236}">
              <a16:creationId xmlns:a16="http://schemas.microsoft.com/office/drawing/2014/main" xmlns="" id="{8F255C02-F6EB-467D-8795-C000E4509DFE}"/>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50" name="Metin kutusu 4">
          <a:extLst>
            <a:ext uri="{FF2B5EF4-FFF2-40B4-BE49-F238E27FC236}">
              <a16:creationId xmlns:a16="http://schemas.microsoft.com/office/drawing/2014/main" xmlns="" id="{EF0F3EA6-4BD8-4946-A861-6C75E0364033}"/>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1" name="Metin kutusu 5">
          <a:extLst>
            <a:ext uri="{FF2B5EF4-FFF2-40B4-BE49-F238E27FC236}">
              <a16:creationId xmlns:a16="http://schemas.microsoft.com/office/drawing/2014/main" xmlns="" id="{717896B6-A11A-46F2-9BA8-AF8077C07E2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2" name="Metin kutusu 6">
          <a:extLst>
            <a:ext uri="{FF2B5EF4-FFF2-40B4-BE49-F238E27FC236}">
              <a16:creationId xmlns:a16="http://schemas.microsoft.com/office/drawing/2014/main" xmlns="" id="{6DE02850-1DAA-48CB-8F4A-AAB9F9596D1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3" name="Metin kutusu 9">
          <a:extLst>
            <a:ext uri="{FF2B5EF4-FFF2-40B4-BE49-F238E27FC236}">
              <a16:creationId xmlns:a16="http://schemas.microsoft.com/office/drawing/2014/main" xmlns="" id="{5863064D-2D0D-4C6C-B0DE-B39D2AB0545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4" name="Metin kutusu 10">
          <a:extLst>
            <a:ext uri="{FF2B5EF4-FFF2-40B4-BE49-F238E27FC236}">
              <a16:creationId xmlns:a16="http://schemas.microsoft.com/office/drawing/2014/main" xmlns="" id="{3D22AC9A-2C91-4A34-A1D3-3566835D13A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5" name="Metin kutusu 11">
          <a:extLst>
            <a:ext uri="{FF2B5EF4-FFF2-40B4-BE49-F238E27FC236}">
              <a16:creationId xmlns:a16="http://schemas.microsoft.com/office/drawing/2014/main" xmlns="" id="{DA67E5AC-0175-482D-BD61-D3C5972A63E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6" name="Metin kutusu 12">
          <a:extLst>
            <a:ext uri="{FF2B5EF4-FFF2-40B4-BE49-F238E27FC236}">
              <a16:creationId xmlns:a16="http://schemas.microsoft.com/office/drawing/2014/main" xmlns="" id="{AE120E70-34C9-418D-8712-23D29C783FF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7" name="Metin kutusu 13">
          <a:extLst>
            <a:ext uri="{FF2B5EF4-FFF2-40B4-BE49-F238E27FC236}">
              <a16:creationId xmlns:a16="http://schemas.microsoft.com/office/drawing/2014/main" xmlns="" id="{9D89A631-7F65-4CA0-8D10-5F65812DF4C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8" name="Metin kutusu 14">
          <a:extLst>
            <a:ext uri="{FF2B5EF4-FFF2-40B4-BE49-F238E27FC236}">
              <a16:creationId xmlns:a16="http://schemas.microsoft.com/office/drawing/2014/main" xmlns="" id="{93D28505-6B4B-4FF2-83E2-BAB6ACCC307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59" name="Metin kutusu 15">
          <a:extLst>
            <a:ext uri="{FF2B5EF4-FFF2-40B4-BE49-F238E27FC236}">
              <a16:creationId xmlns:a16="http://schemas.microsoft.com/office/drawing/2014/main" xmlns="" id="{562487AD-D8CC-4296-BA58-866EA4369D32}"/>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60" name="Metin kutusu 16">
          <a:extLst>
            <a:ext uri="{FF2B5EF4-FFF2-40B4-BE49-F238E27FC236}">
              <a16:creationId xmlns:a16="http://schemas.microsoft.com/office/drawing/2014/main" xmlns="" id="{957121D5-74FF-4F01-8748-D797D516681E}"/>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1" name="Metin kutusu 17">
          <a:extLst>
            <a:ext uri="{FF2B5EF4-FFF2-40B4-BE49-F238E27FC236}">
              <a16:creationId xmlns:a16="http://schemas.microsoft.com/office/drawing/2014/main" xmlns="" id="{54F490D8-D8C4-42D8-952A-7BBC87A45A23}"/>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2" name="Metin kutusu 18">
          <a:extLst>
            <a:ext uri="{FF2B5EF4-FFF2-40B4-BE49-F238E27FC236}">
              <a16:creationId xmlns:a16="http://schemas.microsoft.com/office/drawing/2014/main" xmlns="" id="{056A2EB7-7C1F-483E-8FC4-3235D603D17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3" name="Metin kutusu 19">
          <a:extLst>
            <a:ext uri="{FF2B5EF4-FFF2-40B4-BE49-F238E27FC236}">
              <a16:creationId xmlns:a16="http://schemas.microsoft.com/office/drawing/2014/main" xmlns="" id="{C6234108-9BF2-41E6-AB7D-1017C5E161D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4" name="Metin kutusu 20">
          <a:extLst>
            <a:ext uri="{FF2B5EF4-FFF2-40B4-BE49-F238E27FC236}">
              <a16:creationId xmlns:a16="http://schemas.microsoft.com/office/drawing/2014/main" xmlns="" id="{6FD0BDC3-7C06-4853-AF0C-F17F336D57E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5" name="Metin kutusu 21">
          <a:extLst>
            <a:ext uri="{FF2B5EF4-FFF2-40B4-BE49-F238E27FC236}">
              <a16:creationId xmlns:a16="http://schemas.microsoft.com/office/drawing/2014/main" xmlns="" id="{D15CC2D8-8FCD-4088-9272-EC4FEBB286B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6" name="Metin kutusu 22">
          <a:extLst>
            <a:ext uri="{FF2B5EF4-FFF2-40B4-BE49-F238E27FC236}">
              <a16:creationId xmlns:a16="http://schemas.microsoft.com/office/drawing/2014/main" xmlns="" id="{CE177599-49F2-49C6-B832-5C4F82A2597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7" name="Metin kutusu 23">
          <a:extLst>
            <a:ext uri="{FF2B5EF4-FFF2-40B4-BE49-F238E27FC236}">
              <a16:creationId xmlns:a16="http://schemas.microsoft.com/office/drawing/2014/main" xmlns="" id="{DBB8041E-8DD4-4C5C-A657-18F00E9DFCF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68" name="Metin kutusu 24">
          <a:extLst>
            <a:ext uri="{FF2B5EF4-FFF2-40B4-BE49-F238E27FC236}">
              <a16:creationId xmlns:a16="http://schemas.microsoft.com/office/drawing/2014/main" xmlns="" id="{A6A5191C-E160-461E-9293-F3EA5A743420}"/>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69" name="Metin kutusu 25">
          <a:extLst>
            <a:ext uri="{FF2B5EF4-FFF2-40B4-BE49-F238E27FC236}">
              <a16:creationId xmlns:a16="http://schemas.microsoft.com/office/drawing/2014/main" xmlns="" id="{A5C8438B-6C68-416F-9B66-75C616AF1536}"/>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0" name="Metin kutusu 26">
          <a:extLst>
            <a:ext uri="{FF2B5EF4-FFF2-40B4-BE49-F238E27FC236}">
              <a16:creationId xmlns:a16="http://schemas.microsoft.com/office/drawing/2014/main" xmlns="" id="{0A615F05-5A46-4D51-B72D-E4AEECDA9F4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71" name="Metin kutusu 27">
          <a:extLst>
            <a:ext uri="{FF2B5EF4-FFF2-40B4-BE49-F238E27FC236}">
              <a16:creationId xmlns:a16="http://schemas.microsoft.com/office/drawing/2014/main" xmlns="" id="{80697251-63DB-44D6-AC30-6E5094EB953F}"/>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72" name="Metin kutusu 28">
          <a:extLst>
            <a:ext uri="{FF2B5EF4-FFF2-40B4-BE49-F238E27FC236}">
              <a16:creationId xmlns:a16="http://schemas.microsoft.com/office/drawing/2014/main" xmlns="" id="{D1098CC2-3831-44B5-9056-CD1E8B1B1E62}"/>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3" name="Metin kutusu 29">
          <a:extLst>
            <a:ext uri="{FF2B5EF4-FFF2-40B4-BE49-F238E27FC236}">
              <a16:creationId xmlns:a16="http://schemas.microsoft.com/office/drawing/2014/main" xmlns="" id="{DB92F9F4-74A1-4721-897B-514566A0C3F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4" name="Metin kutusu 30">
          <a:extLst>
            <a:ext uri="{FF2B5EF4-FFF2-40B4-BE49-F238E27FC236}">
              <a16:creationId xmlns:a16="http://schemas.microsoft.com/office/drawing/2014/main" xmlns="" id="{7DC164E5-C1D3-42A3-BF66-049511B98C6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5" name="Metin kutusu 31">
          <a:extLst>
            <a:ext uri="{FF2B5EF4-FFF2-40B4-BE49-F238E27FC236}">
              <a16:creationId xmlns:a16="http://schemas.microsoft.com/office/drawing/2014/main" xmlns="" id="{2B380776-F7CF-40FB-BC97-0329EF05488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6" name="Metin kutusu 32">
          <a:extLst>
            <a:ext uri="{FF2B5EF4-FFF2-40B4-BE49-F238E27FC236}">
              <a16:creationId xmlns:a16="http://schemas.microsoft.com/office/drawing/2014/main" xmlns="" id="{3AB23F1E-F552-40ED-9918-E38A65BA508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7" name="Metin kutusu 33">
          <a:extLst>
            <a:ext uri="{FF2B5EF4-FFF2-40B4-BE49-F238E27FC236}">
              <a16:creationId xmlns:a16="http://schemas.microsoft.com/office/drawing/2014/main" xmlns="" id="{A28620B6-3085-482A-9E75-507962BF455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78" name="Metin kutusu 34">
          <a:extLst>
            <a:ext uri="{FF2B5EF4-FFF2-40B4-BE49-F238E27FC236}">
              <a16:creationId xmlns:a16="http://schemas.microsoft.com/office/drawing/2014/main" xmlns="" id="{AEC610E6-005C-4D00-B22E-E3FF53268A48}"/>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79" name="Metin kutusu 35">
          <a:extLst>
            <a:ext uri="{FF2B5EF4-FFF2-40B4-BE49-F238E27FC236}">
              <a16:creationId xmlns:a16="http://schemas.microsoft.com/office/drawing/2014/main" xmlns="" id="{B506EA41-2638-4158-8091-C32F81D230D6}"/>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0" name="Metin kutusu 36">
          <a:extLst>
            <a:ext uri="{FF2B5EF4-FFF2-40B4-BE49-F238E27FC236}">
              <a16:creationId xmlns:a16="http://schemas.microsoft.com/office/drawing/2014/main" xmlns="" id="{FB3F2853-924C-46F9-8B6A-BFF4B006D8B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1" name="Metin kutusu 37">
          <a:extLst>
            <a:ext uri="{FF2B5EF4-FFF2-40B4-BE49-F238E27FC236}">
              <a16:creationId xmlns:a16="http://schemas.microsoft.com/office/drawing/2014/main" xmlns="" id="{E19EDD16-0308-4FC0-A46D-AC0C2CF5941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2" name="Metin kutusu 38">
          <a:extLst>
            <a:ext uri="{FF2B5EF4-FFF2-40B4-BE49-F238E27FC236}">
              <a16:creationId xmlns:a16="http://schemas.microsoft.com/office/drawing/2014/main" xmlns="" id="{41A3175A-7843-46ED-8CB0-F52D293E3322}"/>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3" name="Metin kutusu 39">
          <a:extLst>
            <a:ext uri="{FF2B5EF4-FFF2-40B4-BE49-F238E27FC236}">
              <a16:creationId xmlns:a16="http://schemas.microsoft.com/office/drawing/2014/main" xmlns="" id="{FDC93069-A149-4B20-A33E-AAC6BC72AB0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4" name="Metin kutusu 40">
          <a:extLst>
            <a:ext uri="{FF2B5EF4-FFF2-40B4-BE49-F238E27FC236}">
              <a16:creationId xmlns:a16="http://schemas.microsoft.com/office/drawing/2014/main" xmlns="" id="{4684CE60-9AED-470C-A477-8CB7C4B9D4E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85" name="Metin kutusu 41">
          <a:extLst>
            <a:ext uri="{FF2B5EF4-FFF2-40B4-BE49-F238E27FC236}">
              <a16:creationId xmlns:a16="http://schemas.microsoft.com/office/drawing/2014/main" xmlns="" id="{0EFF2061-9294-44BE-9C60-A08226F5C330}"/>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86" name="Metin kutusu 42">
          <a:extLst>
            <a:ext uri="{FF2B5EF4-FFF2-40B4-BE49-F238E27FC236}">
              <a16:creationId xmlns:a16="http://schemas.microsoft.com/office/drawing/2014/main" xmlns="" id="{10796F3D-449C-4338-A6D8-51B3A65579FA}"/>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7" name="Metin kutusu 43">
          <a:extLst>
            <a:ext uri="{FF2B5EF4-FFF2-40B4-BE49-F238E27FC236}">
              <a16:creationId xmlns:a16="http://schemas.microsoft.com/office/drawing/2014/main" xmlns="" id="{5F0443D6-8649-4AA5-9074-3451091DD97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8" name="Metin kutusu 44">
          <a:extLst>
            <a:ext uri="{FF2B5EF4-FFF2-40B4-BE49-F238E27FC236}">
              <a16:creationId xmlns:a16="http://schemas.microsoft.com/office/drawing/2014/main" xmlns="" id="{F3378BDC-AAA1-4F28-9418-88E97B88ADC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9" name="Metin kutusu 45">
          <a:extLst>
            <a:ext uri="{FF2B5EF4-FFF2-40B4-BE49-F238E27FC236}">
              <a16:creationId xmlns:a16="http://schemas.microsoft.com/office/drawing/2014/main" xmlns="" id="{AD8AE305-C150-4BC1-B02C-D643F554BC8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0" name="Metin kutusu 46">
          <a:extLst>
            <a:ext uri="{FF2B5EF4-FFF2-40B4-BE49-F238E27FC236}">
              <a16:creationId xmlns:a16="http://schemas.microsoft.com/office/drawing/2014/main" xmlns="" id="{60424278-2499-45A9-A104-BC1E0CCAE35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1" name="Metin kutusu 47">
          <a:extLst>
            <a:ext uri="{FF2B5EF4-FFF2-40B4-BE49-F238E27FC236}">
              <a16:creationId xmlns:a16="http://schemas.microsoft.com/office/drawing/2014/main" xmlns="" id="{76C62C57-2622-4A35-AEF4-F32F081F0B1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92" name="Metin kutusu 48">
          <a:extLst>
            <a:ext uri="{FF2B5EF4-FFF2-40B4-BE49-F238E27FC236}">
              <a16:creationId xmlns:a16="http://schemas.microsoft.com/office/drawing/2014/main" xmlns="" id="{9CD0A0A6-CFEA-48DC-8B1A-148136AD9569}"/>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93" name="Metin kutusu 49">
          <a:extLst>
            <a:ext uri="{FF2B5EF4-FFF2-40B4-BE49-F238E27FC236}">
              <a16:creationId xmlns:a16="http://schemas.microsoft.com/office/drawing/2014/main" xmlns="" id="{2C8600B4-A8E9-463A-95F1-C77C3B2D502C}"/>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4" name="Metin kutusu 50">
          <a:extLst>
            <a:ext uri="{FF2B5EF4-FFF2-40B4-BE49-F238E27FC236}">
              <a16:creationId xmlns:a16="http://schemas.microsoft.com/office/drawing/2014/main" xmlns="" id="{DDBED176-7E2E-43B5-84E2-0AAF1485BAF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5" name="Metin kutusu 51">
          <a:extLst>
            <a:ext uri="{FF2B5EF4-FFF2-40B4-BE49-F238E27FC236}">
              <a16:creationId xmlns:a16="http://schemas.microsoft.com/office/drawing/2014/main" xmlns="" id="{000F6786-303D-4F39-B1DF-60469D3A5BF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6" name="Metin kutusu 52">
          <a:extLst>
            <a:ext uri="{FF2B5EF4-FFF2-40B4-BE49-F238E27FC236}">
              <a16:creationId xmlns:a16="http://schemas.microsoft.com/office/drawing/2014/main" xmlns="" id="{4C47283E-2181-410A-963A-2BE1E1A7BAD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7" name="Metin kutusu 53">
          <a:extLst>
            <a:ext uri="{FF2B5EF4-FFF2-40B4-BE49-F238E27FC236}">
              <a16:creationId xmlns:a16="http://schemas.microsoft.com/office/drawing/2014/main" xmlns="" id="{488556B4-503E-4ABE-8841-DAFD3659F79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8" name="Metin kutusu 54">
          <a:extLst>
            <a:ext uri="{FF2B5EF4-FFF2-40B4-BE49-F238E27FC236}">
              <a16:creationId xmlns:a16="http://schemas.microsoft.com/office/drawing/2014/main" xmlns="" id="{22F5CC4E-8EE3-4765-B330-4635EED0D39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99" name="Metin kutusu 55">
          <a:extLst>
            <a:ext uri="{FF2B5EF4-FFF2-40B4-BE49-F238E27FC236}">
              <a16:creationId xmlns:a16="http://schemas.microsoft.com/office/drawing/2014/main" xmlns="" id="{7522535C-1202-44FD-9D35-8CA1A36B66FC}"/>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00" name="Metin kutusu 56">
          <a:extLst>
            <a:ext uri="{FF2B5EF4-FFF2-40B4-BE49-F238E27FC236}">
              <a16:creationId xmlns:a16="http://schemas.microsoft.com/office/drawing/2014/main" xmlns="" id="{31351E54-B89B-41C9-B31F-3FDA6F377DB0}"/>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1" name="Metin kutusu 57">
          <a:extLst>
            <a:ext uri="{FF2B5EF4-FFF2-40B4-BE49-F238E27FC236}">
              <a16:creationId xmlns:a16="http://schemas.microsoft.com/office/drawing/2014/main" xmlns="" id="{114AE700-557A-4890-8DF5-441CCA6EDB0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2" name="Metin kutusu 58">
          <a:extLst>
            <a:ext uri="{FF2B5EF4-FFF2-40B4-BE49-F238E27FC236}">
              <a16:creationId xmlns:a16="http://schemas.microsoft.com/office/drawing/2014/main" xmlns="" id="{E3D4039D-8CE1-43E3-8AF7-CA9A4B99020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3" name="Metin kutusu 59">
          <a:extLst>
            <a:ext uri="{FF2B5EF4-FFF2-40B4-BE49-F238E27FC236}">
              <a16:creationId xmlns:a16="http://schemas.microsoft.com/office/drawing/2014/main" xmlns="" id="{C800725B-F5F1-4D1F-8C2E-8697C929754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4" name="Metin kutusu 60">
          <a:extLst>
            <a:ext uri="{FF2B5EF4-FFF2-40B4-BE49-F238E27FC236}">
              <a16:creationId xmlns:a16="http://schemas.microsoft.com/office/drawing/2014/main" xmlns="" id="{F5E602FC-73DD-43F6-AF14-0FA10D5D24C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5" name="Metin kutusu 61">
          <a:extLst>
            <a:ext uri="{FF2B5EF4-FFF2-40B4-BE49-F238E27FC236}">
              <a16:creationId xmlns:a16="http://schemas.microsoft.com/office/drawing/2014/main" xmlns="" id="{CFB79C49-B77E-4273-B6A6-3AE31669757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6" name="Metin kutusu 62">
          <a:extLst>
            <a:ext uri="{FF2B5EF4-FFF2-40B4-BE49-F238E27FC236}">
              <a16:creationId xmlns:a16="http://schemas.microsoft.com/office/drawing/2014/main" xmlns="" id="{1AE2D4A9-C91F-47D5-BF36-FA029C47124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7" name="Metin kutusu 63">
          <a:extLst>
            <a:ext uri="{FF2B5EF4-FFF2-40B4-BE49-F238E27FC236}">
              <a16:creationId xmlns:a16="http://schemas.microsoft.com/office/drawing/2014/main" xmlns="" id="{11EBC6D6-FBB6-498E-A33C-4551D3A7DF0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8" name="Metin kutusu 64">
          <a:extLst>
            <a:ext uri="{FF2B5EF4-FFF2-40B4-BE49-F238E27FC236}">
              <a16:creationId xmlns:a16="http://schemas.microsoft.com/office/drawing/2014/main" xmlns="" id="{DF432D89-104C-4B65-865C-8CFF7E10659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09" name="Metin kutusu 65">
          <a:extLst>
            <a:ext uri="{FF2B5EF4-FFF2-40B4-BE49-F238E27FC236}">
              <a16:creationId xmlns:a16="http://schemas.microsoft.com/office/drawing/2014/main" xmlns="" id="{43DE8177-DD85-4815-B1F8-F04B90B4D096}"/>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10" name="Metin kutusu 66">
          <a:extLst>
            <a:ext uri="{FF2B5EF4-FFF2-40B4-BE49-F238E27FC236}">
              <a16:creationId xmlns:a16="http://schemas.microsoft.com/office/drawing/2014/main" xmlns="" id="{90E08BBC-C8D6-4F25-AAE6-10A3C8BEA079}"/>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1" name="Metin kutusu 67">
          <a:extLst>
            <a:ext uri="{FF2B5EF4-FFF2-40B4-BE49-F238E27FC236}">
              <a16:creationId xmlns:a16="http://schemas.microsoft.com/office/drawing/2014/main" xmlns="" id="{F8D60097-E47C-4ECA-8B60-0029BEC3B12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2" name="Metin kutusu 68">
          <a:extLst>
            <a:ext uri="{FF2B5EF4-FFF2-40B4-BE49-F238E27FC236}">
              <a16:creationId xmlns:a16="http://schemas.microsoft.com/office/drawing/2014/main" xmlns="" id="{AD427B01-CAB4-4497-9370-064479659E6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3" name="Metin kutusu 69">
          <a:extLst>
            <a:ext uri="{FF2B5EF4-FFF2-40B4-BE49-F238E27FC236}">
              <a16:creationId xmlns:a16="http://schemas.microsoft.com/office/drawing/2014/main" xmlns="" id="{927921C9-1178-4EC4-9D60-CB9D397128F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4" name="Metin kutusu 70">
          <a:extLst>
            <a:ext uri="{FF2B5EF4-FFF2-40B4-BE49-F238E27FC236}">
              <a16:creationId xmlns:a16="http://schemas.microsoft.com/office/drawing/2014/main" xmlns="" id="{7AF0CAF2-0D92-40C3-BB6C-31FDA50668E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5" name="Metin kutusu 71">
          <a:extLst>
            <a:ext uri="{FF2B5EF4-FFF2-40B4-BE49-F238E27FC236}">
              <a16:creationId xmlns:a16="http://schemas.microsoft.com/office/drawing/2014/main" xmlns="" id="{85BF0B1B-A586-4F74-99FA-BCE36C3FAC7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6" name="Metin kutusu 72">
          <a:extLst>
            <a:ext uri="{FF2B5EF4-FFF2-40B4-BE49-F238E27FC236}">
              <a16:creationId xmlns:a16="http://schemas.microsoft.com/office/drawing/2014/main" xmlns="" id="{1846B3AB-41F9-43D6-9FA9-D16E3C1F3BD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7" name="Metin kutusu 73">
          <a:extLst>
            <a:ext uri="{FF2B5EF4-FFF2-40B4-BE49-F238E27FC236}">
              <a16:creationId xmlns:a16="http://schemas.microsoft.com/office/drawing/2014/main" xmlns="" id="{51FD9FF6-957E-40CE-B384-10F37142165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8" name="Metin kutusu 74">
          <a:extLst>
            <a:ext uri="{FF2B5EF4-FFF2-40B4-BE49-F238E27FC236}">
              <a16:creationId xmlns:a16="http://schemas.microsoft.com/office/drawing/2014/main" xmlns="" id="{B80E0F17-6D55-43D4-ACDD-16FAC0000F9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9" name="Metin kutusu 75">
          <a:extLst>
            <a:ext uri="{FF2B5EF4-FFF2-40B4-BE49-F238E27FC236}">
              <a16:creationId xmlns:a16="http://schemas.microsoft.com/office/drawing/2014/main" xmlns="" id="{EDCFE5A9-F77E-412F-81F6-234397717F7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0" name="Metin kutusu 76">
          <a:extLst>
            <a:ext uri="{FF2B5EF4-FFF2-40B4-BE49-F238E27FC236}">
              <a16:creationId xmlns:a16="http://schemas.microsoft.com/office/drawing/2014/main" xmlns="" id="{029C1826-6E8C-4171-91B4-C845AF4974D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1" name="Metin kutusu 77">
          <a:extLst>
            <a:ext uri="{FF2B5EF4-FFF2-40B4-BE49-F238E27FC236}">
              <a16:creationId xmlns:a16="http://schemas.microsoft.com/office/drawing/2014/main" xmlns="" id="{36A305A3-C76E-454F-83AB-C5903855B06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22" name="Metin kutusu 78">
          <a:extLst>
            <a:ext uri="{FF2B5EF4-FFF2-40B4-BE49-F238E27FC236}">
              <a16:creationId xmlns:a16="http://schemas.microsoft.com/office/drawing/2014/main" xmlns="" id="{D2D86BC1-8CA3-42BD-B4B5-9AE50732A50B}"/>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23" name="Metin kutusu 79">
          <a:extLst>
            <a:ext uri="{FF2B5EF4-FFF2-40B4-BE49-F238E27FC236}">
              <a16:creationId xmlns:a16="http://schemas.microsoft.com/office/drawing/2014/main" xmlns="" id="{D4D8DDD6-9EFD-4AF9-BA4F-CC9D97D296DD}"/>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4" name="Metin kutusu 80">
          <a:extLst>
            <a:ext uri="{FF2B5EF4-FFF2-40B4-BE49-F238E27FC236}">
              <a16:creationId xmlns:a16="http://schemas.microsoft.com/office/drawing/2014/main" xmlns="" id="{8BE4BDBC-8C85-4A63-AE9B-2B18C7F6B34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5" name="Metin kutusu 81">
          <a:extLst>
            <a:ext uri="{FF2B5EF4-FFF2-40B4-BE49-F238E27FC236}">
              <a16:creationId xmlns:a16="http://schemas.microsoft.com/office/drawing/2014/main" xmlns="" id="{A0926A2F-0457-48F7-ABE4-A1A36D90BE8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6" name="Metin kutusu 82">
          <a:extLst>
            <a:ext uri="{FF2B5EF4-FFF2-40B4-BE49-F238E27FC236}">
              <a16:creationId xmlns:a16="http://schemas.microsoft.com/office/drawing/2014/main" xmlns="" id="{3214E979-F3BA-467C-99F1-D3FBD671768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7" name="Metin kutusu 83">
          <a:extLst>
            <a:ext uri="{FF2B5EF4-FFF2-40B4-BE49-F238E27FC236}">
              <a16:creationId xmlns:a16="http://schemas.microsoft.com/office/drawing/2014/main" xmlns="" id="{C6025968-2C01-454F-B288-C6C0D28B200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8" name="Metin kutusu 84">
          <a:extLst>
            <a:ext uri="{FF2B5EF4-FFF2-40B4-BE49-F238E27FC236}">
              <a16:creationId xmlns:a16="http://schemas.microsoft.com/office/drawing/2014/main" xmlns="" id="{584A6066-504F-4FE3-ABD5-2777FC2D84D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9" name="Metin kutusu 85">
          <a:extLst>
            <a:ext uri="{FF2B5EF4-FFF2-40B4-BE49-F238E27FC236}">
              <a16:creationId xmlns:a16="http://schemas.microsoft.com/office/drawing/2014/main" xmlns="" id="{1619F210-FB9B-4417-8298-BDDA3FE3A89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0" name="Metin kutusu 86">
          <a:extLst>
            <a:ext uri="{FF2B5EF4-FFF2-40B4-BE49-F238E27FC236}">
              <a16:creationId xmlns:a16="http://schemas.microsoft.com/office/drawing/2014/main" xmlns="" id="{9331ABA5-6E89-4F2F-9928-5C8B8859B3C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1" name="Metin kutusu 87">
          <a:extLst>
            <a:ext uri="{FF2B5EF4-FFF2-40B4-BE49-F238E27FC236}">
              <a16:creationId xmlns:a16="http://schemas.microsoft.com/office/drawing/2014/main" xmlns="" id="{6092BCFC-3E6D-49F7-ADFF-A1C7A53475C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2" name="Metin kutusu 88">
          <a:extLst>
            <a:ext uri="{FF2B5EF4-FFF2-40B4-BE49-F238E27FC236}">
              <a16:creationId xmlns:a16="http://schemas.microsoft.com/office/drawing/2014/main" xmlns="" id="{82769F98-613B-42CC-9363-D60DF54AB1E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3" name="Metin kutusu 89">
          <a:extLst>
            <a:ext uri="{FF2B5EF4-FFF2-40B4-BE49-F238E27FC236}">
              <a16:creationId xmlns:a16="http://schemas.microsoft.com/office/drawing/2014/main" xmlns="" id="{66AA26A7-B29C-4EF8-9EBA-2654C1300E1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4" name="Metin kutusu 90">
          <a:extLst>
            <a:ext uri="{FF2B5EF4-FFF2-40B4-BE49-F238E27FC236}">
              <a16:creationId xmlns:a16="http://schemas.microsoft.com/office/drawing/2014/main" xmlns="" id="{9BDA3214-4AC3-4593-9C34-0BB8766D09E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35" name="Metin kutusu 91">
          <a:extLst>
            <a:ext uri="{FF2B5EF4-FFF2-40B4-BE49-F238E27FC236}">
              <a16:creationId xmlns:a16="http://schemas.microsoft.com/office/drawing/2014/main" xmlns="" id="{157D9671-0F7E-45C2-B782-FD112488ECD6}"/>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36" name="Metin kutusu 92">
          <a:extLst>
            <a:ext uri="{FF2B5EF4-FFF2-40B4-BE49-F238E27FC236}">
              <a16:creationId xmlns:a16="http://schemas.microsoft.com/office/drawing/2014/main" xmlns="" id="{9EA80C53-E07A-460E-9191-0CABAE9FD547}"/>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7" name="Metin kutusu 93">
          <a:extLst>
            <a:ext uri="{FF2B5EF4-FFF2-40B4-BE49-F238E27FC236}">
              <a16:creationId xmlns:a16="http://schemas.microsoft.com/office/drawing/2014/main" xmlns="" id="{1E726608-9730-4C5E-9E82-E95CDA66835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8" name="Metin kutusu 94">
          <a:extLst>
            <a:ext uri="{FF2B5EF4-FFF2-40B4-BE49-F238E27FC236}">
              <a16:creationId xmlns:a16="http://schemas.microsoft.com/office/drawing/2014/main" xmlns="" id="{90E8AFE2-FF4C-4724-A6DB-8C13BC1996B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9" name="Metin kutusu 95">
          <a:extLst>
            <a:ext uri="{FF2B5EF4-FFF2-40B4-BE49-F238E27FC236}">
              <a16:creationId xmlns:a16="http://schemas.microsoft.com/office/drawing/2014/main" xmlns="" id="{9FBA93F0-B7DA-4E02-8A01-2E58EAF4637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0" name="Metin kutusu 96">
          <a:extLst>
            <a:ext uri="{FF2B5EF4-FFF2-40B4-BE49-F238E27FC236}">
              <a16:creationId xmlns:a16="http://schemas.microsoft.com/office/drawing/2014/main" xmlns="" id="{530894FF-EB37-4664-BE95-72E677BFDF7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1" name="Metin kutusu 97">
          <a:extLst>
            <a:ext uri="{FF2B5EF4-FFF2-40B4-BE49-F238E27FC236}">
              <a16:creationId xmlns:a16="http://schemas.microsoft.com/office/drawing/2014/main" xmlns="" id="{5858107A-685C-45AA-B956-142AD9C0D7E2}"/>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2" name="Metin kutusu 98">
          <a:extLst>
            <a:ext uri="{FF2B5EF4-FFF2-40B4-BE49-F238E27FC236}">
              <a16:creationId xmlns:a16="http://schemas.microsoft.com/office/drawing/2014/main" xmlns="" id="{D7341900-1FD6-4FB5-ABDE-2A64FF2E5AA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3" name="Metin kutusu 99">
          <a:extLst>
            <a:ext uri="{FF2B5EF4-FFF2-40B4-BE49-F238E27FC236}">
              <a16:creationId xmlns:a16="http://schemas.microsoft.com/office/drawing/2014/main" xmlns="" id="{3A92AB16-B8B3-4348-8D46-FBFD4C9C0D1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4" name="Metin kutusu 100">
          <a:extLst>
            <a:ext uri="{FF2B5EF4-FFF2-40B4-BE49-F238E27FC236}">
              <a16:creationId xmlns:a16="http://schemas.microsoft.com/office/drawing/2014/main" xmlns="" id="{21F2A89B-CD6B-4B58-A67A-772F952E778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5" name="Metin kutusu 101">
          <a:extLst>
            <a:ext uri="{FF2B5EF4-FFF2-40B4-BE49-F238E27FC236}">
              <a16:creationId xmlns:a16="http://schemas.microsoft.com/office/drawing/2014/main" xmlns="" id="{31B2CBD5-771F-4F60-BF14-467C7E3B857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6" name="Metin kutusu 102">
          <a:extLst>
            <a:ext uri="{FF2B5EF4-FFF2-40B4-BE49-F238E27FC236}">
              <a16:creationId xmlns:a16="http://schemas.microsoft.com/office/drawing/2014/main" xmlns="" id="{C7C224B3-00D3-40A2-A981-42CD1B97909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7" name="Metin kutusu 103">
          <a:extLst>
            <a:ext uri="{FF2B5EF4-FFF2-40B4-BE49-F238E27FC236}">
              <a16:creationId xmlns:a16="http://schemas.microsoft.com/office/drawing/2014/main" xmlns="" id="{26ED94B3-5045-49D9-AD8C-B4A7AD02A52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48" name="Metin kutusu 104">
          <a:extLst>
            <a:ext uri="{FF2B5EF4-FFF2-40B4-BE49-F238E27FC236}">
              <a16:creationId xmlns:a16="http://schemas.microsoft.com/office/drawing/2014/main" xmlns="" id="{B27A4BCA-F22C-4EEF-AE6F-5E282170256D}"/>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49" name="Metin kutusu 105">
          <a:extLst>
            <a:ext uri="{FF2B5EF4-FFF2-40B4-BE49-F238E27FC236}">
              <a16:creationId xmlns:a16="http://schemas.microsoft.com/office/drawing/2014/main" xmlns="" id="{C38594F4-37B7-462D-8FAA-F2BE4A80D4D9}"/>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0" name="Metin kutusu 106">
          <a:extLst>
            <a:ext uri="{FF2B5EF4-FFF2-40B4-BE49-F238E27FC236}">
              <a16:creationId xmlns:a16="http://schemas.microsoft.com/office/drawing/2014/main" xmlns="" id="{A5F45E27-9DA8-49D0-8800-B06EB67C143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1" name="Metin kutusu 107">
          <a:extLst>
            <a:ext uri="{FF2B5EF4-FFF2-40B4-BE49-F238E27FC236}">
              <a16:creationId xmlns:a16="http://schemas.microsoft.com/office/drawing/2014/main" xmlns="" id="{5D26910F-0EEC-4071-83C8-DE95C25E98B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2" name="Metin kutusu 108">
          <a:extLst>
            <a:ext uri="{FF2B5EF4-FFF2-40B4-BE49-F238E27FC236}">
              <a16:creationId xmlns:a16="http://schemas.microsoft.com/office/drawing/2014/main" xmlns="" id="{3B13F8ED-560A-47B2-94B7-8D9BF4DF7822}"/>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3" name="Metin kutusu 109">
          <a:extLst>
            <a:ext uri="{FF2B5EF4-FFF2-40B4-BE49-F238E27FC236}">
              <a16:creationId xmlns:a16="http://schemas.microsoft.com/office/drawing/2014/main" xmlns="" id="{EF0E4AC5-BD1A-49F6-8C58-98080597560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4" name="Metin kutusu 110">
          <a:extLst>
            <a:ext uri="{FF2B5EF4-FFF2-40B4-BE49-F238E27FC236}">
              <a16:creationId xmlns:a16="http://schemas.microsoft.com/office/drawing/2014/main" xmlns="" id="{524E046D-F50F-4372-A78A-DDC72FED3FE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5" name="Metin kutusu 111">
          <a:extLst>
            <a:ext uri="{FF2B5EF4-FFF2-40B4-BE49-F238E27FC236}">
              <a16:creationId xmlns:a16="http://schemas.microsoft.com/office/drawing/2014/main" xmlns="" id="{7BF45638-EC5B-407D-A1BA-66A542475BC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6" name="Metin kutusu 112">
          <a:extLst>
            <a:ext uri="{FF2B5EF4-FFF2-40B4-BE49-F238E27FC236}">
              <a16:creationId xmlns:a16="http://schemas.microsoft.com/office/drawing/2014/main" xmlns="" id="{7C95585B-2B63-45ED-94D0-0945C7B9A6F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7" name="Metin kutusu 113">
          <a:extLst>
            <a:ext uri="{FF2B5EF4-FFF2-40B4-BE49-F238E27FC236}">
              <a16:creationId xmlns:a16="http://schemas.microsoft.com/office/drawing/2014/main" xmlns="" id="{3B93B4FC-8D4E-4CFC-AE36-2589CA74A65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8" name="Metin kutusu 114">
          <a:extLst>
            <a:ext uri="{FF2B5EF4-FFF2-40B4-BE49-F238E27FC236}">
              <a16:creationId xmlns:a16="http://schemas.microsoft.com/office/drawing/2014/main" xmlns="" id="{289BA528-59F1-48FF-8509-FF2A6CDFFDC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9" name="Metin kutusu 118">
          <a:extLst>
            <a:ext uri="{FF2B5EF4-FFF2-40B4-BE49-F238E27FC236}">
              <a16:creationId xmlns:a16="http://schemas.microsoft.com/office/drawing/2014/main" xmlns="" id="{C68EF976-EDE7-4F16-9EB9-A4559212193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0" name="Metin kutusu 119">
          <a:extLst>
            <a:ext uri="{FF2B5EF4-FFF2-40B4-BE49-F238E27FC236}">
              <a16:creationId xmlns:a16="http://schemas.microsoft.com/office/drawing/2014/main" xmlns="" id="{57622977-96D8-445E-8785-CC2C9CF8D0E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1" name="Metin kutusu 120">
          <a:extLst>
            <a:ext uri="{FF2B5EF4-FFF2-40B4-BE49-F238E27FC236}">
              <a16:creationId xmlns:a16="http://schemas.microsoft.com/office/drawing/2014/main" xmlns="" id="{3CAEABFD-19CF-43C9-A63A-D2DAB852325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62" name="Metin kutusu 121">
          <a:extLst>
            <a:ext uri="{FF2B5EF4-FFF2-40B4-BE49-F238E27FC236}">
              <a16:creationId xmlns:a16="http://schemas.microsoft.com/office/drawing/2014/main" xmlns="" id="{F51E78B5-AAEB-494B-8503-3C7FBC345AAE}"/>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63" name="Metin kutusu 122">
          <a:extLst>
            <a:ext uri="{FF2B5EF4-FFF2-40B4-BE49-F238E27FC236}">
              <a16:creationId xmlns:a16="http://schemas.microsoft.com/office/drawing/2014/main" xmlns="" id="{C4B4C3AD-A588-45AD-96F9-910CA566D253}"/>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4" name="Metin kutusu 123">
          <a:extLst>
            <a:ext uri="{FF2B5EF4-FFF2-40B4-BE49-F238E27FC236}">
              <a16:creationId xmlns:a16="http://schemas.microsoft.com/office/drawing/2014/main" xmlns="" id="{A2D40928-2A04-449F-92DE-DF34FAD6E2D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5" name="Metin kutusu 124">
          <a:extLst>
            <a:ext uri="{FF2B5EF4-FFF2-40B4-BE49-F238E27FC236}">
              <a16:creationId xmlns:a16="http://schemas.microsoft.com/office/drawing/2014/main" xmlns="" id="{2670E8F3-EE72-4ABA-A628-60311B84DDE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6" name="Metin kutusu 125">
          <a:extLst>
            <a:ext uri="{FF2B5EF4-FFF2-40B4-BE49-F238E27FC236}">
              <a16:creationId xmlns:a16="http://schemas.microsoft.com/office/drawing/2014/main" xmlns="" id="{CC59EA99-C903-436F-87D6-6D9D9A8C9F6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7" name="Metin kutusu 126">
          <a:extLst>
            <a:ext uri="{FF2B5EF4-FFF2-40B4-BE49-F238E27FC236}">
              <a16:creationId xmlns:a16="http://schemas.microsoft.com/office/drawing/2014/main" xmlns="" id="{0D229646-9C56-438C-A7C1-911FCCAD23E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8" name="Metin kutusu 127">
          <a:extLst>
            <a:ext uri="{FF2B5EF4-FFF2-40B4-BE49-F238E27FC236}">
              <a16:creationId xmlns:a16="http://schemas.microsoft.com/office/drawing/2014/main" xmlns="" id="{A5603758-ED93-44DA-9373-CBB51D38C8D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9" name="Metin kutusu 128">
          <a:extLst>
            <a:ext uri="{FF2B5EF4-FFF2-40B4-BE49-F238E27FC236}">
              <a16:creationId xmlns:a16="http://schemas.microsoft.com/office/drawing/2014/main" xmlns="" id="{D32E3D50-A55E-43DA-8E3F-791312C621F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0" name="Metin kutusu 129">
          <a:extLst>
            <a:ext uri="{FF2B5EF4-FFF2-40B4-BE49-F238E27FC236}">
              <a16:creationId xmlns:a16="http://schemas.microsoft.com/office/drawing/2014/main" xmlns="" id="{A369E9A2-C9D4-4193-8072-7C5A506D20A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1" name="Metin kutusu 130">
          <a:extLst>
            <a:ext uri="{FF2B5EF4-FFF2-40B4-BE49-F238E27FC236}">
              <a16:creationId xmlns:a16="http://schemas.microsoft.com/office/drawing/2014/main" xmlns="" id="{147F50B2-9AC2-48A8-AFC3-934F2E1E1547}"/>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2" name="Metin kutusu 131">
          <a:extLst>
            <a:ext uri="{FF2B5EF4-FFF2-40B4-BE49-F238E27FC236}">
              <a16:creationId xmlns:a16="http://schemas.microsoft.com/office/drawing/2014/main" xmlns="" id="{2B6BF6B8-21F0-4619-895B-A58AC631BDE9}"/>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3" name="Metin kutusu 132">
          <a:extLst>
            <a:ext uri="{FF2B5EF4-FFF2-40B4-BE49-F238E27FC236}">
              <a16:creationId xmlns:a16="http://schemas.microsoft.com/office/drawing/2014/main" xmlns="" id="{081C344C-A13C-4C53-A263-806E272DF93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4" name="Metin kutusu 133">
          <a:extLst>
            <a:ext uri="{FF2B5EF4-FFF2-40B4-BE49-F238E27FC236}">
              <a16:creationId xmlns:a16="http://schemas.microsoft.com/office/drawing/2014/main" xmlns="" id="{7F44D883-4FC5-41E6-B24C-8069DEBD88B1}"/>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5" name="Metin kutusu 134">
          <a:extLst>
            <a:ext uri="{FF2B5EF4-FFF2-40B4-BE49-F238E27FC236}">
              <a16:creationId xmlns:a16="http://schemas.microsoft.com/office/drawing/2014/main" xmlns="" id="{D856739B-15AE-4B12-BBFB-03770DB2C8AE}"/>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6" name="Metin kutusu 135">
          <a:extLst>
            <a:ext uri="{FF2B5EF4-FFF2-40B4-BE49-F238E27FC236}">
              <a16:creationId xmlns:a16="http://schemas.microsoft.com/office/drawing/2014/main" xmlns="" id="{074FCF6B-261F-45A4-A59D-32C87C1505F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7" name="Metin kutusu 354">
          <a:extLst>
            <a:ext uri="{FF2B5EF4-FFF2-40B4-BE49-F238E27FC236}">
              <a16:creationId xmlns:a16="http://schemas.microsoft.com/office/drawing/2014/main" xmlns="" id="{B9A40895-EE7E-4873-BEC5-12D0EB34008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8" name="Metin kutusu 355">
          <a:extLst>
            <a:ext uri="{FF2B5EF4-FFF2-40B4-BE49-F238E27FC236}">
              <a16:creationId xmlns:a16="http://schemas.microsoft.com/office/drawing/2014/main" xmlns="" id="{9D9C4BA4-255D-472F-A2A3-2D8EAB359BA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9" name="Metin kutusu 356">
          <a:extLst>
            <a:ext uri="{FF2B5EF4-FFF2-40B4-BE49-F238E27FC236}">
              <a16:creationId xmlns:a16="http://schemas.microsoft.com/office/drawing/2014/main" xmlns="" id="{7784D8DB-AE9E-463C-B506-C61F4DA70918}"/>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1" name="Metin kutusu 358">
          <a:extLst>
            <a:ext uri="{FF2B5EF4-FFF2-40B4-BE49-F238E27FC236}">
              <a16:creationId xmlns:a16="http://schemas.microsoft.com/office/drawing/2014/main" xmlns="" id="{D95EBEA1-C909-45D3-A59A-4D9E6F27447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2" name="Metin kutusu 359">
          <a:extLst>
            <a:ext uri="{FF2B5EF4-FFF2-40B4-BE49-F238E27FC236}">
              <a16:creationId xmlns:a16="http://schemas.microsoft.com/office/drawing/2014/main" xmlns="" id="{684DEBCD-35FA-4454-9521-0711924FD00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3" name="Metin kutusu 360">
          <a:extLst>
            <a:ext uri="{FF2B5EF4-FFF2-40B4-BE49-F238E27FC236}">
              <a16:creationId xmlns:a16="http://schemas.microsoft.com/office/drawing/2014/main" xmlns="" id="{2B504EAC-E219-4D16-A1E8-6C2621BC33D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4" name="Metin kutusu 361">
          <a:extLst>
            <a:ext uri="{FF2B5EF4-FFF2-40B4-BE49-F238E27FC236}">
              <a16:creationId xmlns:a16="http://schemas.microsoft.com/office/drawing/2014/main" xmlns="" id="{A33CCA1F-F82C-4FA7-9D0A-21E11A48326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5" name="Metin kutusu 362">
          <a:extLst>
            <a:ext uri="{FF2B5EF4-FFF2-40B4-BE49-F238E27FC236}">
              <a16:creationId xmlns:a16="http://schemas.microsoft.com/office/drawing/2014/main" xmlns="" id="{67D9F439-A819-465D-91AD-4C58E291914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6" name="Metin kutusu 363">
          <a:extLst>
            <a:ext uri="{FF2B5EF4-FFF2-40B4-BE49-F238E27FC236}">
              <a16:creationId xmlns:a16="http://schemas.microsoft.com/office/drawing/2014/main" xmlns="" id="{61B2A4F2-C5C9-4630-B35E-90C4F570283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7" name="Metin kutusu 364">
          <a:extLst>
            <a:ext uri="{FF2B5EF4-FFF2-40B4-BE49-F238E27FC236}">
              <a16:creationId xmlns:a16="http://schemas.microsoft.com/office/drawing/2014/main" xmlns="" id="{A72C1910-3E72-4FCF-B43E-344138653B1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8" name="Metin kutusu 365">
          <a:extLst>
            <a:ext uri="{FF2B5EF4-FFF2-40B4-BE49-F238E27FC236}">
              <a16:creationId xmlns:a16="http://schemas.microsoft.com/office/drawing/2014/main" xmlns="" id="{0B8C1FCB-02A3-4DD1-8DAF-770910933D4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9" name="Metin kutusu 366">
          <a:extLst>
            <a:ext uri="{FF2B5EF4-FFF2-40B4-BE49-F238E27FC236}">
              <a16:creationId xmlns:a16="http://schemas.microsoft.com/office/drawing/2014/main" xmlns="" id="{87D6B8C2-195E-4015-BA02-9DB9CDE2EEC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0" name="Metin kutusu 367">
          <a:extLst>
            <a:ext uri="{FF2B5EF4-FFF2-40B4-BE49-F238E27FC236}">
              <a16:creationId xmlns:a16="http://schemas.microsoft.com/office/drawing/2014/main" xmlns="" id="{C733794B-4544-496A-A0FA-C6C7ADFCADD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1" name="Metin kutusu 368">
          <a:extLst>
            <a:ext uri="{FF2B5EF4-FFF2-40B4-BE49-F238E27FC236}">
              <a16:creationId xmlns:a16="http://schemas.microsoft.com/office/drawing/2014/main" xmlns="" id="{C195CECD-44FD-4E56-AEF8-009A90D1DD72}"/>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2" name="Metin kutusu 369">
          <a:extLst>
            <a:ext uri="{FF2B5EF4-FFF2-40B4-BE49-F238E27FC236}">
              <a16:creationId xmlns:a16="http://schemas.microsoft.com/office/drawing/2014/main" xmlns="" id="{EB16FA33-B9A2-4360-B5E9-29F81149FCD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3" name="Metin kutusu 370">
          <a:extLst>
            <a:ext uri="{FF2B5EF4-FFF2-40B4-BE49-F238E27FC236}">
              <a16:creationId xmlns:a16="http://schemas.microsoft.com/office/drawing/2014/main" xmlns="" id="{235EDD39-2BD4-474C-8704-9E48F7B68E7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4" name="Metin kutusu 371">
          <a:extLst>
            <a:ext uri="{FF2B5EF4-FFF2-40B4-BE49-F238E27FC236}">
              <a16:creationId xmlns:a16="http://schemas.microsoft.com/office/drawing/2014/main" xmlns="" id="{AFDD4124-0EA4-4F1B-8476-4AFEA6D20DB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5" name="Metin kutusu 372">
          <a:extLst>
            <a:ext uri="{FF2B5EF4-FFF2-40B4-BE49-F238E27FC236}">
              <a16:creationId xmlns:a16="http://schemas.microsoft.com/office/drawing/2014/main" xmlns="" id="{3E603F94-F094-4F92-AFA1-E3B8989A271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44"/>
  <sheetViews>
    <sheetView tabSelected="1" zoomScale="94" zoomScaleNormal="94" workbookViewId="0">
      <selection activeCell="D1437" sqref="D1437"/>
    </sheetView>
  </sheetViews>
  <sheetFormatPr defaultColWidth="9.140625" defaultRowHeight="15.75" x14ac:dyDescent="0.25"/>
  <cols>
    <col min="1" max="1" width="11" style="26" bestFit="1" customWidth="1"/>
    <col min="2" max="2" width="18" style="8" customWidth="1"/>
    <col min="3" max="3" width="8.140625" style="26" bestFit="1" customWidth="1"/>
    <col min="4" max="4" width="88.7109375" style="8" customWidth="1"/>
    <col min="5" max="5" width="14.7109375" style="21" customWidth="1"/>
    <col min="6" max="6" width="14.42578125" style="21" customWidth="1"/>
    <col min="7" max="7" width="16.85546875" style="21" customWidth="1"/>
    <col min="8" max="8" width="27" style="8" customWidth="1"/>
    <col min="9" max="9" width="52.7109375" style="28" customWidth="1"/>
    <col min="10" max="10" width="9.140625" style="59"/>
    <col min="11" max="16384" width="9.140625" style="23"/>
  </cols>
  <sheetData>
    <row r="1" spans="1:19" customFormat="1" x14ac:dyDescent="0.25">
      <c r="A1" s="184" t="s">
        <v>0</v>
      </c>
      <c r="B1" s="184"/>
      <c r="C1" s="184"/>
      <c r="D1" s="184"/>
      <c r="E1" s="184"/>
      <c r="F1" s="184"/>
      <c r="G1" s="184"/>
      <c r="H1" s="184"/>
      <c r="I1" s="184"/>
      <c r="J1" s="57"/>
      <c r="K1" s="23"/>
      <c r="L1" s="23"/>
      <c r="M1" s="23"/>
      <c r="N1" s="23"/>
      <c r="O1" s="23"/>
      <c r="P1" s="23"/>
      <c r="Q1" s="23"/>
      <c r="R1" s="23"/>
      <c r="S1" s="23"/>
    </row>
    <row r="2" spans="1:19" customFormat="1" x14ac:dyDescent="0.25">
      <c r="A2" s="184" t="s">
        <v>1</v>
      </c>
      <c r="B2" s="184"/>
      <c r="C2" s="184"/>
      <c r="D2" s="184"/>
      <c r="E2" s="184"/>
      <c r="F2" s="184"/>
      <c r="G2" s="184"/>
      <c r="H2" s="184"/>
      <c r="I2" s="184"/>
      <c r="J2" s="57"/>
      <c r="K2" s="23"/>
      <c r="L2" s="23"/>
      <c r="M2" s="23"/>
      <c r="N2" s="23"/>
      <c r="O2" s="23"/>
      <c r="P2" s="23"/>
      <c r="Q2" s="23"/>
      <c r="R2" s="23"/>
      <c r="S2" s="23"/>
    </row>
    <row r="3" spans="1:19" customFormat="1" x14ac:dyDescent="0.25">
      <c r="A3" s="184" t="s">
        <v>1585</v>
      </c>
      <c r="B3" s="184"/>
      <c r="C3" s="184"/>
      <c r="D3" s="184"/>
      <c r="E3" s="184"/>
      <c r="F3" s="184"/>
      <c r="G3" s="184"/>
      <c r="H3" s="184"/>
      <c r="I3" s="184"/>
      <c r="J3" s="58"/>
      <c r="K3" s="23"/>
      <c r="L3" s="23"/>
      <c r="M3" s="23"/>
      <c r="N3" s="23"/>
      <c r="O3" s="23"/>
      <c r="P3" s="23"/>
      <c r="Q3" s="23"/>
      <c r="R3" s="23"/>
      <c r="S3" s="23"/>
    </row>
    <row r="4" spans="1:19" customFormat="1" ht="78.75" x14ac:dyDescent="0.25">
      <c r="A4" s="24" t="s">
        <v>2</v>
      </c>
      <c r="B4" s="1"/>
      <c r="C4" s="24" t="s">
        <v>3</v>
      </c>
      <c r="D4" s="1" t="s">
        <v>4</v>
      </c>
      <c r="E4" s="12" t="s">
        <v>1586</v>
      </c>
      <c r="F4" s="12" t="s">
        <v>5</v>
      </c>
      <c r="G4" s="12" t="s">
        <v>1587</v>
      </c>
      <c r="H4" s="2" t="s">
        <v>6</v>
      </c>
      <c r="I4" s="46" t="s">
        <v>7</v>
      </c>
      <c r="J4" s="59"/>
      <c r="K4" s="23"/>
      <c r="L4" s="23"/>
      <c r="M4" s="23"/>
      <c r="N4" s="23"/>
      <c r="O4" s="23"/>
      <c r="P4" s="23"/>
      <c r="Q4" s="23"/>
      <c r="R4" s="23"/>
      <c r="S4" s="23"/>
    </row>
    <row r="5" spans="1:19" customFormat="1" x14ac:dyDescent="0.25">
      <c r="A5" s="185" t="s">
        <v>8</v>
      </c>
      <c r="B5" s="186"/>
      <c r="C5" s="186"/>
      <c r="D5" s="186"/>
      <c r="E5" s="187"/>
      <c r="F5" s="187"/>
      <c r="G5" s="187"/>
      <c r="H5" s="187"/>
      <c r="I5" s="188"/>
      <c r="J5" s="59"/>
      <c r="K5" s="23"/>
      <c r="L5" s="23"/>
      <c r="M5" s="23"/>
      <c r="N5" s="23"/>
      <c r="O5" s="23"/>
      <c r="P5" s="23"/>
      <c r="Q5" s="23"/>
      <c r="R5" s="23"/>
      <c r="S5" s="23"/>
    </row>
    <row r="6" spans="1:19" customFormat="1" x14ac:dyDescent="0.25">
      <c r="A6" s="189" t="s">
        <v>9</v>
      </c>
      <c r="B6" s="190"/>
      <c r="C6" s="190"/>
      <c r="D6" s="191"/>
      <c r="E6" s="13"/>
      <c r="F6" s="14"/>
      <c r="G6" s="14"/>
      <c r="H6" s="9"/>
      <c r="I6" s="47"/>
      <c r="J6" s="59"/>
      <c r="K6" s="23"/>
      <c r="L6" s="23"/>
      <c r="M6" s="23"/>
      <c r="N6" s="23"/>
      <c r="O6" s="23"/>
      <c r="P6" s="23"/>
      <c r="Q6" s="23"/>
      <c r="R6" s="23"/>
      <c r="S6" s="23"/>
    </row>
    <row r="7" spans="1:19" customFormat="1" x14ac:dyDescent="0.25">
      <c r="A7" s="67">
        <v>1</v>
      </c>
      <c r="B7" s="68"/>
      <c r="C7" s="67">
        <v>105</v>
      </c>
      <c r="D7" s="68" t="s">
        <v>10</v>
      </c>
      <c r="E7" s="15">
        <v>4237.29</v>
      </c>
      <c r="F7" s="15">
        <v>762.71</v>
      </c>
      <c r="G7" s="15">
        <v>5000</v>
      </c>
      <c r="H7" s="6" t="s">
        <v>11</v>
      </c>
      <c r="I7" s="48" t="s">
        <v>12</v>
      </c>
      <c r="J7" s="59"/>
      <c r="K7" s="23"/>
      <c r="L7" s="23"/>
      <c r="M7" s="23"/>
      <c r="N7" s="23"/>
      <c r="O7" s="23"/>
      <c r="P7" s="23"/>
      <c r="Q7" s="23"/>
      <c r="R7" s="23"/>
      <c r="S7" s="23"/>
    </row>
    <row r="8" spans="1:19" customFormat="1" x14ac:dyDescent="0.25">
      <c r="A8" s="67">
        <f xml:space="preserve"> A7+1</f>
        <v>2</v>
      </c>
      <c r="B8" s="68"/>
      <c r="C8" s="67">
        <v>105</v>
      </c>
      <c r="D8" s="68" t="s">
        <v>13</v>
      </c>
      <c r="E8" s="69">
        <v>847.46</v>
      </c>
      <c r="F8" s="69">
        <v>152.54</v>
      </c>
      <c r="G8" s="69">
        <v>1000</v>
      </c>
      <c r="H8" s="4" t="s">
        <v>11</v>
      </c>
      <c r="I8" s="49" t="s">
        <v>12</v>
      </c>
      <c r="J8" s="59"/>
      <c r="K8" s="23"/>
      <c r="L8" s="23"/>
      <c r="M8" s="23"/>
      <c r="N8" s="23"/>
      <c r="O8" s="23"/>
      <c r="P8" s="23"/>
      <c r="Q8" s="23"/>
      <c r="R8" s="23"/>
      <c r="S8" s="23"/>
    </row>
    <row r="9" spans="1:19" customFormat="1" x14ac:dyDescent="0.25">
      <c r="A9" s="67">
        <f xml:space="preserve"> A8+1</f>
        <v>3</v>
      </c>
      <c r="B9" s="68"/>
      <c r="C9" s="67">
        <v>105</v>
      </c>
      <c r="D9" s="68" t="s">
        <v>14</v>
      </c>
      <c r="E9" s="69">
        <v>847.46</v>
      </c>
      <c r="F9" s="69">
        <v>152.54</v>
      </c>
      <c r="G9" s="69">
        <v>1000</v>
      </c>
      <c r="H9" s="4" t="s">
        <v>11</v>
      </c>
      <c r="I9" s="49" t="s">
        <v>12</v>
      </c>
      <c r="J9" s="59"/>
      <c r="K9" s="23"/>
      <c r="L9" s="23"/>
      <c r="M9" s="23"/>
      <c r="N9" s="23"/>
      <c r="O9" s="23"/>
      <c r="P9" s="23"/>
      <c r="Q9" s="23"/>
      <c r="R9" s="23"/>
      <c r="S9" s="23"/>
    </row>
    <row r="10" spans="1:19" customFormat="1" x14ac:dyDescent="0.25">
      <c r="A10" s="67">
        <f xml:space="preserve"> A9+1</f>
        <v>4</v>
      </c>
      <c r="B10" s="68"/>
      <c r="C10" s="67">
        <v>105</v>
      </c>
      <c r="D10" s="68" t="s">
        <v>15</v>
      </c>
      <c r="E10" s="69">
        <v>211.86</v>
      </c>
      <c r="F10" s="69">
        <v>38.14</v>
      </c>
      <c r="G10" s="69">
        <v>250</v>
      </c>
      <c r="H10" s="4" t="s">
        <v>16</v>
      </c>
      <c r="I10" s="49" t="s">
        <v>12</v>
      </c>
      <c r="J10" s="59"/>
      <c r="K10" s="23"/>
      <c r="L10" s="23"/>
      <c r="M10" s="23"/>
      <c r="N10" s="23"/>
      <c r="O10" s="23"/>
      <c r="P10" s="23"/>
      <c r="Q10" s="23"/>
      <c r="R10" s="23"/>
      <c r="S10" s="23"/>
    </row>
    <row r="11" spans="1:19" customFormat="1" ht="32.25" customHeight="1" x14ac:dyDescent="0.25">
      <c r="A11" s="67">
        <v>5</v>
      </c>
      <c r="B11" s="68"/>
      <c r="C11" s="67">
        <v>105</v>
      </c>
      <c r="D11" s="68" t="s">
        <v>1583</v>
      </c>
      <c r="E11" s="69">
        <v>423.73</v>
      </c>
      <c r="F11" s="69">
        <v>76.27</v>
      </c>
      <c r="G11" s="69">
        <v>500</v>
      </c>
      <c r="H11" s="68" t="s">
        <v>16</v>
      </c>
      <c r="I11" s="47" t="s">
        <v>21</v>
      </c>
      <c r="J11" s="59"/>
      <c r="K11" s="23"/>
      <c r="L11" s="23"/>
      <c r="M11" s="23"/>
      <c r="N11" s="23"/>
      <c r="O11" s="23"/>
      <c r="P11" s="23"/>
      <c r="Q11" s="23"/>
      <c r="R11" s="23"/>
      <c r="S11" s="23"/>
    </row>
    <row r="12" spans="1:19" customFormat="1" x14ac:dyDescent="0.25">
      <c r="A12" s="192" t="s">
        <v>1260</v>
      </c>
      <c r="B12" s="193"/>
      <c r="C12" s="193"/>
      <c r="D12" s="193"/>
      <c r="E12" s="193"/>
      <c r="F12" s="193"/>
      <c r="G12" s="194"/>
      <c r="H12" s="3"/>
      <c r="I12" s="27"/>
      <c r="J12" s="59"/>
      <c r="K12" s="23"/>
      <c r="L12" s="23"/>
      <c r="M12" s="23"/>
      <c r="N12" s="23"/>
      <c r="O12" s="23"/>
      <c r="P12" s="23"/>
      <c r="Q12" s="23"/>
      <c r="R12" s="23"/>
      <c r="S12" s="23"/>
    </row>
    <row r="13" spans="1:19" customFormat="1" x14ac:dyDescent="0.25">
      <c r="A13" s="189" t="s">
        <v>17</v>
      </c>
      <c r="B13" s="190"/>
      <c r="C13" s="190"/>
      <c r="D13" s="191"/>
      <c r="E13" s="13"/>
      <c r="F13" s="14"/>
      <c r="G13" s="14"/>
      <c r="H13" s="9"/>
      <c r="I13" s="47"/>
      <c r="J13" s="59"/>
      <c r="K13" s="23"/>
      <c r="L13" s="23"/>
      <c r="M13" s="23"/>
      <c r="N13" s="23"/>
      <c r="O13" s="23"/>
      <c r="P13" s="23"/>
      <c r="Q13" s="23"/>
      <c r="R13" s="23"/>
      <c r="S13" s="23"/>
    </row>
    <row r="14" spans="1:19" customFormat="1" x14ac:dyDescent="0.25">
      <c r="A14" s="189" t="s">
        <v>1588</v>
      </c>
      <c r="B14" s="190"/>
      <c r="C14" s="190"/>
      <c r="D14" s="191"/>
      <c r="E14" s="13"/>
      <c r="F14" s="14"/>
      <c r="G14" s="14"/>
      <c r="H14" s="9"/>
      <c r="I14" s="47"/>
      <c r="J14" s="59"/>
      <c r="K14" s="23"/>
      <c r="L14" s="23"/>
      <c r="M14" s="23"/>
      <c r="N14" s="23"/>
      <c r="O14" s="23"/>
      <c r="P14" s="23"/>
      <c r="Q14" s="23"/>
      <c r="R14" s="23"/>
      <c r="S14" s="23"/>
    </row>
    <row r="15" spans="1:19" customFormat="1" x14ac:dyDescent="0.25">
      <c r="A15" s="189" t="s">
        <v>18</v>
      </c>
      <c r="B15" s="190"/>
      <c r="C15" s="190"/>
      <c r="D15" s="191"/>
      <c r="E15" s="13"/>
      <c r="F15" s="14"/>
      <c r="G15" s="14"/>
      <c r="H15" s="9"/>
      <c r="I15" s="47"/>
      <c r="J15" s="59"/>
      <c r="K15" s="23"/>
      <c r="L15" s="23"/>
      <c r="M15" s="23"/>
      <c r="N15" s="23"/>
      <c r="O15" s="23"/>
      <c r="P15" s="23"/>
      <c r="Q15" s="23"/>
      <c r="R15" s="23"/>
      <c r="S15" s="23"/>
    </row>
    <row r="16" spans="1:19" customFormat="1" ht="31.5" x14ac:dyDescent="0.25">
      <c r="A16" s="67">
        <v>6</v>
      </c>
      <c r="B16" s="68"/>
      <c r="C16" s="67">
        <v>404</v>
      </c>
      <c r="D16" s="68" t="s">
        <v>19</v>
      </c>
      <c r="E16" s="69">
        <v>4402.5292874999996</v>
      </c>
      <c r="F16" s="69">
        <v>792.47</v>
      </c>
      <c r="G16" s="69">
        <v>5195</v>
      </c>
      <c r="H16" s="9" t="s">
        <v>20</v>
      </c>
      <c r="I16" s="49" t="s">
        <v>21</v>
      </c>
      <c r="J16" s="59"/>
      <c r="K16" s="23"/>
      <c r="L16" s="23"/>
      <c r="M16" s="23"/>
      <c r="N16" s="23"/>
      <c r="O16" s="23"/>
      <c r="P16" s="23"/>
      <c r="Q16" s="23"/>
      <c r="R16" s="23"/>
      <c r="S16" s="23"/>
    </row>
    <row r="17" spans="1:19" customFormat="1" x14ac:dyDescent="0.25">
      <c r="A17" s="189" t="s">
        <v>22</v>
      </c>
      <c r="B17" s="190"/>
      <c r="C17" s="190"/>
      <c r="D17" s="191"/>
      <c r="E17" s="69"/>
      <c r="F17" s="69"/>
      <c r="G17" s="69"/>
      <c r="H17" s="9"/>
      <c r="I17" s="49"/>
      <c r="J17" s="59"/>
      <c r="K17" s="23"/>
      <c r="L17" s="23"/>
      <c r="M17" s="23"/>
      <c r="N17" s="23"/>
      <c r="O17" s="23"/>
      <c r="P17" s="23"/>
      <c r="Q17" s="23"/>
      <c r="R17" s="23"/>
      <c r="S17" s="23"/>
    </row>
    <row r="18" spans="1:19" customFormat="1" ht="31.5" x14ac:dyDescent="0.25">
      <c r="A18" s="67">
        <f>A16+1</f>
        <v>7</v>
      </c>
      <c r="B18" s="68"/>
      <c r="C18" s="67">
        <v>404</v>
      </c>
      <c r="D18" s="68" t="s">
        <v>23</v>
      </c>
      <c r="E18" s="69">
        <v>320</v>
      </c>
      <c r="F18" s="69">
        <v>57.599999999999994</v>
      </c>
      <c r="G18" s="69">
        <v>377.6</v>
      </c>
      <c r="H18" s="9" t="s">
        <v>20</v>
      </c>
      <c r="I18" s="49" t="s">
        <v>21</v>
      </c>
      <c r="J18" s="59"/>
      <c r="K18" s="23"/>
      <c r="L18" s="23"/>
      <c r="M18" s="23"/>
      <c r="N18" s="23"/>
      <c r="O18" s="23"/>
      <c r="P18" s="23"/>
      <c r="Q18" s="23"/>
      <c r="R18" s="23"/>
      <c r="S18" s="23"/>
    </row>
    <row r="19" spans="1:19" customFormat="1" x14ac:dyDescent="0.25">
      <c r="A19" s="189" t="s">
        <v>24</v>
      </c>
      <c r="B19" s="190"/>
      <c r="C19" s="190"/>
      <c r="D19" s="191"/>
      <c r="E19" s="69"/>
      <c r="F19" s="69"/>
      <c r="G19" s="69"/>
      <c r="H19" s="9"/>
      <c r="I19" s="47"/>
      <c r="J19" s="59"/>
      <c r="K19" s="23"/>
      <c r="L19" s="23"/>
      <c r="M19" s="23"/>
      <c r="N19" s="23"/>
      <c r="O19" s="23"/>
      <c r="P19" s="23"/>
      <c r="Q19" s="23"/>
      <c r="R19" s="23"/>
      <c r="S19" s="23"/>
    </row>
    <row r="20" spans="1:19" customFormat="1" ht="31.5" x14ac:dyDescent="0.25">
      <c r="A20" s="67">
        <f>A18+1</f>
        <v>8</v>
      </c>
      <c r="B20" s="68"/>
      <c r="C20" s="67">
        <v>404</v>
      </c>
      <c r="D20" s="68" t="s">
        <v>25</v>
      </c>
      <c r="E20" s="69">
        <v>169</v>
      </c>
      <c r="F20" s="69">
        <v>30.419999999999998</v>
      </c>
      <c r="G20" s="69">
        <v>199.42</v>
      </c>
      <c r="H20" s="9" t="s">
        <v>20</v>
      </c>
      <c r="I20" s="49" t="s">
        <v>21</v>
      </c>
      <c r="J20" s="59"/>
      <c r="K20" s="23"/>
      <c r="L20" s="23"/>
      <c r="M20" s="23"/>
      <c r="N20" s="23"/>
      <c r="O20" s="23"/>
      <c r="P20" s="23"/>
      <c r="Q20" s="23"/>
      <c r="R20" s="23"/>
      <c r="S20" s="23"/>
    </row>
    <row r="21" spans="1:19" customFormat="1" x14ac:dyDescent="0.25">
      <c r="A21" s="189" t="s">
        <v>1589</v>
      </c>
      <c r="B21" s="190"/>
      <c r="C21" s="190"/>
      <c r="D21" s="191"/>
      <c r="E21" s="69"/>
      <c r="F21" s="69"/>
      <c r="G21" s="69"/>
      <c r="H21" s="9"/>
      <c r="I21" s="47"/>
      <c r="J21" s="59"/>
      <c r="K21" s="23"/>
      <c r="L21" s="23"/>
      <c r="M21" s="23"/>
      <c r="N21" s="23"/>
      <c r="O21" s="23"/>
      <c r="P21" s="23"/>
      <c r="Q21" s="23"/>
      <c r="R21" s="23"/>
      <c r="S21" s="23"/>
    </row>
    <row r="22" spans="1:19" customFormat="1" x14ac:dyDescent="0.25">
      <c r="A22" s="189" t="s">
        <v>26</v>
      </c>
      <c r="B22" s="190"/>
      <c r="C22" s="190"/>
      <c r="D22" s="191"/>
      <c r="E22" s="69"/>
      <c r="F22" s="69"/>
      <c r="G22" s="69"/>
      <c r="H22" s="9"/>
      <c r="I22" s="47"/>
      <c r="J22" s="59"/>
      <c r="K22" s="23"/>
      <c r="L22" s="23"/>
      <c r="M22" s="23"/>
      <c r="N22" s="23"/>
      <c r="O22" s="23"/>
      <c r="P22" s="23"/>
      <c r="Q22" s="23"/>
      <c r="R22" s="23"/>
      <c r="S22" s="23"/>
    </row>
    <row r="23" spans="1:19" customFormat="1" ht="31.5" x14ac:dyDescent="0.25">
      <c r="A23" s="67">
        <f>A20+1</f>
        <v>9</v>
      </c>
      <c r="B23" s="68"/>
      <c r="C23" s="67">
        <v>404</v>
      </c>
      <c r="D23" s="68" t="s">
        <v>19</v>
      </c>
      <c r="E23" s="69">
        <v>20146.541275666666</v>
      </c>
      <c r="F23" s="69">
        <v>3626.3774296199999</v>
      </c>
      <c r="G23" s="69">
        <v>23772.92</v>
      </c>
      <c r="H23" s="9" t="s">
        <v>20</v>
      </c>
      <c r="I23" s="49" t="s">
        <v>21</v>
      </c>
      <c r="J23" s="59"/>
      <c r="K23" s="23"/>
      <c r="L23" s="23"/>
      <c r="M23" s="23"/>
      <c r="N23" s="23"/>
      <c r="O23" s="23"/>
      <c r="P23" s="23"/>
      <c r="Q23" s="23"/>
      <c r="R23" s="23"/>
      <c r="S23" s="23"/>
    </row>
    <row r="24" spans="1:19" customFormat="1" x14ac:dyDescent="0.25">
      <c r="A24" s="189" t="s">
        <v>27</v>
      </c>
      <c r="B24" s="190"/>
      <c r="C24" s="190"/>
      <c r="D24" s="191"/>
      <c r="E24" s="69"/>
      <c r="F24" s="69"/>
      <c r="G24" s="69"/>
      <c r="H24" s="9"/>
      <c r="I24" s="47"/>
      <c r="J24" s="59"/>
      <c r="K24" s="23"/>
      <c r="L24" s="23"/>
      <c r="M24" s="23"/>
      <c r="N24" s="23"/>
      <c r="O24" s="23"/>
      <c r="P24" s="23"/>
      <c r="Q24" s="23"/>
      <c r="R24" s="23"/>
      <c r="S24" s="23"/>
    </row>
    <row r="25" spans="1:19" customFormat="1" ht="31.5" x14ac:dyDescent="0.25">
      <c r="A25" s="67">
        <f>A23+1</f>
        <v>10</v>
      </c>
      <c r="B25" s="68"/>
      <c r="C25" s="67">
        <v>404</v>
      </c>
      <c r="D25" s="68" t="s">
        <v>28</v>
      </c>
      <c r="E25" s="69">
        <v>378</v>
      </c>
      <c r="F25" s="69">
        <v>68.039999999999992</v>
      </c>
      <c r="G25" s="69">
        <v>446.04</v>
      </c>
      <c r="H25" s="9" t="s">
        <v>20</v>
      </c>
      <c r="I25" s="49" t="s">
        <v>21</v>
      </c>
      <c r="J25" s="59"/>
      <c r="K25" s="23"/>
      <c r="L25" s="23"/>
      <c r="M25" s="23"/>
      <c r="N25" s="23"/>
      <c r="O25" s="23"/>
      <c r="P25" s="23"/>
      <c r="Q25" s="23"/>
      <c r="R25" s="23"/>
      <c r="S25" s="23"/>
    </row>
    <row r="26" spans="1:19" customFormat="1" x14ac:dyDescent="0.25">
      <c r="A26" s="189" t="s">
        <v>1590</v>
      </c>
      <c r="B26" s="190"/>
      <c r="C26" s="190"/>
      <c r="D26" s="191"/>
      <c r="E26" s="69"/>
      <c r="F26" s="69"/>
      <c r="G26" s="69"/>
      <c r="H26" s="9"/>
      <c r="I26" s="47"/>
      <c r="J26" s="59"/>
      <c r="K26" s="23"/>
      <c r="L26" s="23"/>
      <c r="M26" s="23"/>
      <c r="N26" s="23"/>
      <c r="O26" s="23"/>
      <c r="P26" s="23"/>
      <c r="Q26" s="23"/>
      <c r="R26" s="23"/>
      <c r="S26" s="23"/>
    </row>
    <row r="27" spans="1:19" customFormat="1" x14ac:dyDescent="0.25">
      <c r="A27" s="189" t="s">
        <v>29</v>
      </c>
      <c r="B27" s="190"/>
      <c r="C27" s="190"/>
      <c r="D27" s="191"/>
      <c r="E27" s="69"/>
      <c r="F27" s="69"/>
      <c r="G27" s="69"/>
      <c r="H27" s="9"/>
      <c r="I27" s="47"/>
      <c r="J27" s="59"/>
      <c r="K27" s="23"/>
      <c r="L27" s="23"/>
      <c r="M27" s="23"/>
      <c r="N27" s="23"/>
      <c r="O27" s="23"/>
      <c r="P27" s="23"/>
      <c r="Q27" s="23"/>
      <c r="R27" s="23"/>
      <c r="S27" s="23"/>
    </row>
    <row r="28" spans="1:19" customFormat="1" ht="31.5" x14ac:dyDescent="0.25">
      <c r="A28" s="67">
        <f>A25+1</f>
        <v>11</v>
      </c>
      <c r="B28" s="68"/>
      <c r="C28" s="67">
        <v>404</v>
      </c>
      <c r="D28" s="68" t="s">
        <v>19</v>
      </c>
      <c r="E28" s="69">
        <v>55959.790944666667</v>
      </c>
      <c r="F28" s="69">
        <v>10072.76237004</v>
      </c>
      <c r="G28" s="69">
        <v>66032.56</v>
      </c>
      <c r="H28" s="9" t="s">
        <v>20</v>
      </c>
      <c r="I28" s="49" t="s">
        <v>21</v>
      </c>
      <c r="J28" s="59"/>
      <c r="K28" s="23"/>
      <c r="L28" s="23"/>
      <c r="M28" s="23"/>
      <c r="N28" s="23"/>
      <c r="O28" s="23"/>
      <c r="P28" s="23"/>
      <c r="Q28" s="23"/>
      <c r="R28" s="23"/>
      <c r="S28" s="23"/>
    </row>
    <row r="29" spans="1:19" customFormat="1" x14ac:dyDescent="0.25">
      <c r="A29" s="189" t="s">
        <v>30</v>
      </c>
      <c r="B29" s="190"/>
      <c r="C29" s="190"/>
      <c r="D29" s="191"/>
      <c r="E29" s="69"/>
      <c r="F29" s="69"/>
      <c r="G29" s="69"/>
      <c r="H29" s="9"/>
      <c r="I29" s="47"/>
      <c r="J29" s="59"/>
      <c r="K29" s="23"/>
      <c r="L29" s="23"/>
      <c r="M29" s="23"/>
      <c r="N29" s="23"/>
      <c r="O29" s="23"/>
      <c r="P29" s="23"/>
      <c r="Q29" s="23"/>
      <c r="R29" s="23"/>
      <c r="S29" s="23"/>
    </row>
    <row r="30" spans="1:19" customFormat="1" ht="31.5" x14ac:dyDescent="0.25">
      <c r="A30" s="67">
        <f>A28+1</f>
        <v>12</v>
      </c>
      <c r="B30" s="68"/>
      <c r="C30" s="67">
        <v>404</v>
      </c>
      <c r="D30" s="68" t="s">
        <v>31</v>
      </c>
      <c r="E30" s="69">
        <v>501</v>
      </c>
      <c r="F30" s="69">
        <v>90.179999999999993</v>
      </c>
      <c r="G30" s="69">
        <v>591.17999999999995</v>
      </c>
      <c r="H30" s="9" t="s">
        <v>20</v>
      </c>
      <c r="I30" s="49" t="s">
        <v>21</v>
      </c>
      <c r="J30" s="59"/>
      <c r="K30" s="23"/>
      <c r="L30" s="23"/>
      <c r="M30" s="23"/>
      <c r="N30" s="23"/>
      <c r="O30" s="23"/>
      <c r="P30" s="23"/>
      <c r="Q30" s="23"/>
      <c r="R30" s="23"/>
      <c r="S30" s="23"/>
    </row>
    <row r="31" spans="1:19" customFormat="1" x14ac:dyDescent="0.25">
      <c r="A31" s="189" t="s">
        <v>32</v>
      </c>
      <c r="B31" s="190"/>
      <c r="C31" s="190"/>
      <c r="D31" s="191"/>
      <c r="E31" s="69"/>
      <c r="F31" s="69"/>
      <c r="G31" s="69"/>
      <c r="H31" s="9"/>
      <c r="I31" s="47"/>
      <c r="J31" s="59"/>
      <c r="K31" s="23"/>
      <c r="L31" s="23"/>
      <c r="M31" s="23"/>
      <c r="N31" s="23"/>
      <c r="O31" s="23"/>
      <c r="P31" s="23"/>
      <c r="Q31" s="23"/>
      <c r="R31" s="23"/>
      <c r="S31" s="23"/>
    </row>
    <row r="32" spans="1:19" customFormat="1" x14ac:dyDescent="0.25">
      <c r="A32" s="189" t="s">
        <v>33</v>
      </c>
      <c r="B32" s="190"/>
      <c r="C32" s="190"/>
      <c r="D32" s="191"/>
      <c r="E32" s="69"/>
      <c r="F32" s="69"/>
      <c r="G32" s="69"/>
      <c r="H32" s="9"/>
      <c r="I32" s="47"/>
      <c r="J32" s="59"/>
      <c r="K32" s="23"/>
      <c r="L32" s="23"/>
      <c r="M32" s="23"/>
      <c r="N32" s="23"/>
      <c r="O32" s="23"/>
      <c r="P32" s="23"/>
      <c r="Q32" s="23"/>
      <c r="R32" s="23"/>
      <c r="S32" s="23"/>
    </row>
    <row r="33" spans="1:19" customFormat="1" ht="31.5" x14ac:dyDescent="0.25">
      <c r="A33" s="67">
        <f>A30+1</f>
        <v>13</v>
      </c>
      <c r="B33" s="68"/>
      <c r="C33" s="67">
        <v>404</v>
      </c>
      <c r="D33" s="68" t="s">
        <v>19</v>
      </c>
      <c r="E33" s="69">
        <v>2831.0501980777776</v>
      </c>
      <c r="F33" s="69">
        <v>509.58903565399993</v>
      </c>
      <c r="G33" s="69">
        <v>3340.6400000000003</v>
      </c>
      <c r="H33" s="9" t="s">
        <v>20</v>
      </c>
      <c r="I33" s="49" t="s">
        <v>21</v>
      </c>
      <c r="J33" s="59"/>
      <c r="K33" s="23"/>
      <c r="L33" s="23"/>
      <c r="M33" s="23"/>
      <c r="N33" s="23"/>
      <c r="O33" s="23"/>
      <c r="P33" s="23"/>
      <c r="Q33" s="23"/>
      <c r="R33" s="23"/>
      <c r="S33" s="23"/>
    </row>
    <row r="34" spans="1:19" customFormat="1" x14ac:dyDescent="0.25">
      <c r="A34" s="189" t="s">
        <v>24</v>
      </c>
      <c r="B34" s="190"/>
      <c r="C34" s="190"/>
      <c r="D34" s="191"/>
      <c r="E34" s="69"/>
      <c r="F34" s="69"/>
      <c r="G34" s="69"/>
      <c r="H34" s="9"/>
      <c r="I34" s="47"/>
      <c r="J34" s="59"/>
      <c r="K34" s="23"/>
      <c r="L34" s="23"/>
      <c r="M34" s="23"/>
      <c r="N34" s="23"/>
      <c r="O34" s="23"/>
      <c r="P34" s="23"/>
      <c r="Q34" s="23"/>
      <c r="R34" s="23"/>
      <c r="S34" s="23"/>
    </row>
    <row r="35" spans="1:19" customFormat="1" ht="31.5" x14ac:dyDescent="0.25">
      <c r="A35" s="67">
        <f>A33+1</f>
        <v>14</v>
      </c>
      <c r="B35" s="68"/>
      <c r="C35" s="67">
        <v>404</v>
      </c>
      <c r="D35" s="68" t="s">
        <v>25</v>
      </c>
      <c r="E35" s="69">
        <v>38</v>
      </c>
      <c r="F35" s="69">
        <v>6.84</v>
      </c>
      <c r="G35" s="69">
        <v>44.84</v>
      </c>
      <c r="H35" s="9" t="s">
        <v>20</v>
      </c>
      <c r="I35" s="49" t="s">
        <v>21</v>
      </c>
      <c r="J35" s="59"/>
      <c r="K35" s="23"/>
      <c r="L35" s="23"/>
      <c r="M35" s="23"/>
      <c r="N35" s="23"/>
      <c r="O35" s="23"/>
      <c r="P35" s="23"/>
      <c r="Q35" s="23"/>
      <c r="R35" s="23"/>
      <c r="S35" s="23"/>
    </row>
    <row r="36" spans="1:19" customFormat="1" x14ac:dyDescent="0.25">
      <c r="A36" s="189" t="s">
        <v>34</v>
      </c>
      <c r="B36" s="190"/>
      <c r="C36" s="190"/>
      <c r="D36" s="191"/>
      <c r="E36" s="69"/>
      <c r="F36" s="69"/>
      <c r="G36" s="69"/>
      <c r="H36" s="9"/>
      <c r="I36" s="47"/>
      <c r="J36" s="59"/>
      <c r="K36" s="23"/>
      <c r="L36" s="23"/>
      <c r="M36" s="23"/>
      <c r="N36" s="23"/>
      <c r="O36" s="23"/>
      <c r="P36" s="23"/>
      <c r="Q36" s="23"/>
      <c r="R36" s="23"/>
      <c r="S36" s="23"/>
    </row>
    <row r="37" spans="1:19" customFormat="1" x14ac:dyDescent="0.25">
      <c r="A37" s="189" t="s">
        <v>18</v>
      </c>
      <c r="B37" s="190"/>
      <c r="C37" s="190"/>
      <c r="D37" s="191"/>
      <c r="E37" s="69"/>
      <c r="F37" s="69"/>
      <c r="G37" s="69"/>
      <c r="H37" s="9"/>
      <c r="I37" s="47"/>
      <c r="J37" s="59"/>
      <c r="K37" s="23"/>
      <c r="L37" s="23"/>
      <c r="M37" s="23"/>
      <c r="N37" s="23"/>
      <c r="O37" s="23"/>
      <c r="P37" s="23"/>
      <c r="Q37" s="23"/>
      <c r="R37" s="23"/>
      <c r="S37" s="23"/>
    </row>
    <row r="38" spans="1:19" customFormat="1" ht="31.5" x14ac:dyDescent="0.25">
      <c r="A38" s="67">
        <f>A35+1</f>
        <v>15</v>
      </c>
      <c r="B38" s="68"/>
      <c r="C38" s="67">
        <v>404</v>
      </c>
      <c r="D38" s="68" t="s">
        <v>19</v>
      </c>
      <c r="E38" s="69">
        <v>4402.5292874999996</v>
      </c>
      <c r="F38" s="69">
        <v>792.47</v>
      </c>
      <c r="G38" s="69">
        <v>5195</v>
      </c>
      <c r="H38" s="9" t="s">
        <v>20</v>
      </c>
      <c r="I38" s="49" t="s">
        <v>21</v>
      </c>
      <c r="J38" s="59"/>
      <c r="K38" s="23"/>
      <c r="L38" s="23"/>
      <c r="M38" s="23"/>
      <c r="N38" s="23"/>
      <c r="O38" s="23"/>
      <c r="P38" s="23"/>
      <c r="Q38" s="23"/>
      <c r="R38" s="23"/>
      <c r="S38" s="23"/>
    </row>
    <row r="39" spans="1:19" customFormat="1" x14ac:dyDescent="0.25">
      <c r="A39" s="189" t="s">
        <v>22</v>
      </c>
      <c r="B39" s="190"/>
      <c r="C39" s="190"/>
      <c r="D39" s="191"/>
      <c r="E39" s="72"/>
      <c r="F39" s="72"/>
      <c r="G39" s="72"/>
      <c r="H39" s="9"/>
      <c r="I39" s="47"/>
      <c r="J39" s="59"/>
      <c r="K39" s="23"/>
      <c r="L39" s="23"/>
      <c r="M39" s="23"/>
      <c r="N39" s="23"/>
      <c r="O39" s="23"/>
      <c r="P39" s="23"/>
      <c r="Q39" s="23"/>
      <c r="R39" s="23"/>
      <c r="S39" s="23"/>
    </row>
    <row r="40" spans="1:19" customFormat="1" ht="31.5" x14ac:dyDescent="0.25">
      <c r="A40" s="67">
        <f>A38+1</f>
        <v>16</v>
      </c>
      <c r="B40" s="68"/>
      <c r="C40" s="67">
        <v>404</v>
      </c>
      <c r="D40" s="68" t="s">
        <v>23</v>
      </c>
      <c r="E40" s="69">
        <v>320.00000000000006</v>
      </c>
      <c r="F40" s="69">
        <v>57.600000000000009</v>
      </c>
      <c r="G40" s="69">
        <v>377.6</v>
      </c>
      <c r="H40" s="9" t="s">
        <v>20</v>
      </c>
      <c r="I40" s="49" t="s">
        <v>21</v>
      </c>
      <c r="J40" s="59"/>
      <c r="K40" s="23"/>
      <c r="L40" s="23"/>
      <c r="M40" s="23"/>
      <c r="N40" s="23"/>
      <c r="O40" s="23"/>
      <c r="P40" s="23"/>
      <c r="Q40" s="23"/>
      <c r="R40" s="23"/>
      <c r="S40" s="23"/>
    </row>
    <row r="41" spans="1:19" customFormat="1" x14ac:dyDescent="0.25">
      <c r="A41" s="189" t="s">
        <v>24</v>
      </c>
      <c r="B41" s="190"/>
      <c r="C41" s="190"/>
      <c r="D41" s="191"/>
      <c r="E41" s="72"/>
      <c r="F41" s="72"/>
      <c r="G41" s="72"/>
      <c r="H41" s="9"/>
      <c r="I41" s="47"/>
      <c r="J41" s="59"/>
      <c r="K41" s="23"/>
      <c r="L41" s="23"/>
      <c r="M41" s="23"/>
      <c r="N41" s="23"/>
      <c r="O41" s="23"/>
      <c r="P41" s="23"/>
      <c r="Q41" s="23"/>
      <c r="R41" s="23"/>
      <c r="S41" s="23"/>
    </row>
    <row r="42" spans="1:19" customFormat="1" ht="31.5" x14ac:dyDescent="0.25">
      <c r="A42" s="67">
        <f>A40+1</f>
        <v>17</v>
      </c>
      <c r="B42" s="68"/>
      <c r="C42" s="67">
        <v>404</v>
      </c>
      <c r="D42" s="68" t="s">
        <v>25</v>
      </c>
      <c r="E42" s="69">
        <v>169</v>
      </c>
      <c r="F42" s="69">
        <v>30.419999999999998</v>
      </c>
      <c r="G42" s="69">
        <v>199.42</v>
      </c>
      <c r="H42" s="9" t="s">
        <v>20</v>
      </c>
      <c r="I42" s="49" t="s">
        <v>21</v>
      </c>
      <c r="J42" s="59"/>
      <c r="K42" s="23"/>
      <c r="L42" s="23"/>
      <c r="M42" s="23"/>
      <c r="N42" s="23"/>
      <c r="O42" s="23"/>
      <c r="P42" s="23"/>
      <c r="Q42" s="23"/>
      <c r="R42" s="23"/>
      <c r="S42" s="23"/>
    </row>
    <row r="43" spans="1:19" customFormat="1" x14ac:dyDescent="0.25">
      <c r="A43" s="189" t="s">
        <v>35</v>
      </c>
      <c r="B43" s="190"/>
      <c r="C43" s="190"/>
      <c r="D43" s="191"/>
      <c r="E43" s="72"/>
      <c r="F43" s="72"/>
      <c r="G43" s="72"/>
      <c r="H43" s="9"/>
      <c r="I43" s="47"/>
      <c r="J43" s="59"/>
      <c r="K43" s="23"/>
      <c r="L43" s="23"/>
      <c r="M43" s="23"/>
      <c r="N43" s="23"/>
      <c r="O43" s="23"/>
      <c r="P43" s="23"/>
      <c r="Q43" s="23"/>
      <c r="R43" s="23"/>
      <c r="S43" s="23"/>
    </row>
    <row r="44" spans="1:19" customFormat="1" ht="31.5" x14ac:dyDescent="0.25">
      <c r="A44" s="67">
        <f>A42+1</f>
        <v>18</v>
      </c>
      <c r="B44" s="68"/>
      <c r="C44" s="67">
        <v>404</v>
      </c>
      <c r="D44" s="68" t="s">
        <v>36</v>
      </c>
      <c r="E44" s="69">
        <v>809.72</v>
      </c>
      <c r="F44" s="69">
        <v>171.98</v>
      </c>
      <c r="G44" s="69">
        <v>955.46</v>
      </c>
      <c r="H44" s="9" t="s">
        <v>20</v>
      </c>
      <c r="I44" s="49" t="s">
        <v>21</v>
      </c>
      <c r="J44" s="59"/>
      <c r="K44" s="23"/>
      <c r="L44" s="23"/>
      <c r="M44" s="23"/>
      <c r="N44" s="23"/>
      <c r="O44" s="23"/>
      <c r="P44" s="23"/>
      <c r="Q44" s="23"/>
      <c r="R44" s="23"/>
      <c r="S44" s="23"/>
    </row>
    <row r="45" spans="1:19" customFormat="1" x14ac:dyDescent="0.25">
      <c r="A45" s="189" t="s">
        <v>37</v>
      </c>
      <c r="B45" s="190"/>
      <c r="C45" s="190"/>
      <c r="D45" s="191"/>
      <c r="E45" s="72"/>
      <c r="F45" s="72"/>
      <c r="G45" s="72"/>
      <c r="H45" s="9"/>
      <c r="I45" s="47"/>
      <c r="J45" s="59"/>
      <c r="K45" s="23"/>
      <c r="L45" s="23"/>
      <c r="M45" s="23"/>
      <c r="N45" s="23"/>
      <c r="O45" s="23"/>
      <c r="P45" s="23"/>
      <c r="Q45" s="23"/>
      <c r="R45" s="23"/>
      <c r="S45" s="23"/>
    </row>
    <row r="46" spans="1:19" customFormat="1" ht="31.5" x14ac:dyDescent="0.25">
      <c r="A46" s="67">
        <f>A44+1</f>
        <v>19</v>
      </c>
      <c r="B46" s="68"/>
      <c r="C46" s="67">
        <v>507</v>
      </c>
      <c r="D46" s="68" t="s">
        <v>38</v>
      </c>
      <c r="E46" s="73">
        <v>121.08</v>
      </c>
      <c r="F46" s="74">
        <v>21.8</v>
      </c>
      <c r="G46" s="74">
        <f>E46+F46</f>
        <v>142.88</v>
      </c>
      <c r="H46" s="75" t="s">
        <v>20</v>
      </c>
      <c r="I46" s="76" t="s">
        <v>12</v>
      </c>
      <c r="J46" s="59"/>
      <c r="K46" s="23"/>
      <c r="L46" s="23"/>
      <c r="M46" s="23"/>
      <c r="N46" s="23"/>
      <c r="O46" s="23"/>
      <c r="P46" s="23"/>
      <c r="Q46" s="23"/>
      <c r="R46" s="23"/>
      <c r="S46" s="23"/>
    </row>
    <row r="47" spans="1:19" customFormat="1" x14ac:dyDescent="0.25">
      <c r="A47" s="185" t="s">
        <v>39</v>
      </c>
      <c r="B47" s="186"/>
      <c r="C47" s="186"/>
      <c r="D47" s="186"/>
      <c r="E47" s="186"/>
      <c r="F47" s="186"/>
      <c r="G47" s="186"/>
      <c r="H47" s="186"/>
      <c r="I47" s="201"/>
      <c r="J47" s="59"/>
    </row>
    <row r="48" spans="1:19" customFormat="1" ht="31.5" x14ac:dyDescent="0.25">
      <c r="A48" s="67">
        <f>A46+1</f>
        <v>20</v>
      </c>
      <c r="B48" s="68"/>
      <c r="C48" s="67">
        <v>507</v>
      </c>
      <c r="D48" s="68" t="s">
        <v>40</v>
      </c>
      <c r="E48" s="69">
        <v>450</v>
      </c>
      <c r="F48" s="69">
        <v>81</v>
      </c>
      <c r="G48" s="69">
        <v>531</v>
      </c>
      <c r="H48" s="4" t="s">
        <v>16</v>
      </c>
      <c r="I48" s="49">
        <v>30</v>
      </c>
      <c r="J48" s="59"/>
    </row>
    <row r="49" spans="1:10" customFormat="1" ht="31.5" x14ac:dyDescent="0.25">
      <c r="A49" s="67">
        <f xml:space="preserve"> A48+1</f>
        <v>21</v>
      </c>
      <c r="B49" s="68"/>
      <c r="C49" s="67">
        <v>507</v>
      </c>
      <c r="D49" s="68" t="s">
        <v>41</v>
      </c>
      <c r="E49" s="69">
        <v>675</v>
      </c>
      <c r="F49" s="69">
        <v>121.5</v>
      </c>
      <c r="G49" s="69">
        <v>796.5</v>
      </c>
      <c r="H49" s="4" t="s">
        <v>16</v>
      </c>
      <c r="I49" s="49">
        <v>30</v>
      </c>
      <c r="J49" s="59"/>
    </row>
    <row r="50" spans="1:10" customFormat="1" x14ac:dyDescent="0.25">
      <c r="A50" s="189" t="s">
        <v>1591</v>
      </c>
      <c r="B50" s="190"/>
      <c r="C50" s="190"/>
      <c r="D50" s="191"/>
      <c r="E50" s="13"/>
      <c r="F50" s="14"/>
      <c r="G50" s="14"/>
      <c r="H50" s="9"/>
      <c r="I50" s="47"/>
      <c r="J50" s="59"/>
    </row>
    <row r="51" spans="1:10" customFormat="1" x14ac:dyDescent="0.25">
      <c r="A51" s="189" t="s">
        <v>42</v>
      </c>
      <c r="B51" s="190"/>
      <c r="C51" s="190"/>
      <c r="D51" s="191"/>
      <c r="E51" s="13"/>
      <c r="F51" s="14"/>
      <c r="G51" s="14"/>
      <c r="H51" s="9"/>
      <c r="I51" s="47"/>
      <c r="J51" s="59"/>
    </row>
    <row r="52" spans="1:10" customFormat="1" ht="31.5" x14ac:dyDescent="0.25">
      <c r="A52" s="77">
        <f>A49+1</f>
        <v>22</v>
      </c>
      <c r="B52" s="78"/>
      <c r="C52" s="77">
        <v>120</v>
      </c>
      <c r="D52" s="78" t="s">
        <v>43</v>
      </c>
      <c r="E52" s="79">
        <v>105.93</v>
      </c>
      <c r="F52" s="79">
        <v>19.07</v>
      </c>
      <c r="G52" s="79">
        <v>125</v>
      </c>
      <c r="H52" s="80" t="s">
        <v>16</v>
      </c>
      <c r="I52" s="81">
        <v>30</v>
      </c>
      <c r="J52" s="59"/>
    </row>
    <row r="53" spans="1:10" customFormat="1" ht="31.5" x14ac:dyDescent="0.25">
      <c r="A53" s="77">
        <f xml:space="preserve"> A52+1</f>
        <v>23</v>
      </c>
      <c r="B53" s="78"/>
      <c r="C53" s="77">
        <v>120</v>
      </c>
      <c r="D53" s="78" t="s">
        <v>44</v>
      </c>
      <c r="E53" s="79">
        <v>127.11</v>
      </c>
      <c r="F53" s="79">
        <v>22.89</v>
      </c>
      <c r="G53" s="79">
        <v>150</v>
      </c>
      <c r="H53" s="80" t="s">
        <v>16</v>
      </c>
      <c r="I53" s="81">
        <v>30</v>
      </c>
      <c r="J53" s="59"/>
    </row>
    <row r="54" spans="1:10" customFormat="1" ht="31.5" x14ac:dyDescent="0.25">
      <c r="A54" s="88">
        <f xml:space="preserve"> A53+1</f>
        <v>24</v>
      </c>
      <c r="B54" s="89"/>
      <c r="C54" s="88">
        <v>120</v>
      </c>
      <c r="D54" s="89" t="s">
        <v>45</v>
      </c>
      <c r="E54" s="85">
        <v>307.5</v>
      </c>
      <c r="F54" s="85">
        <v>67.5</v>
      </c>
      <c r="G54" s="85">
        <v>375</v>
      </c>
      <c r="H54" s="86" t="s">
        <v>16</v>
      </c>
      <c r="I54" s="83">
        <v>30</v>
      </c>
      <c r="J54" s="59"/>
    </row>
    <row r="55" spans="1:10" customFormat="1" x14ac:dyDescent="0.25">
      <c r="A55" s="220" t="s">
        <v>46</v>
      </c>
      <c r="B55" s="221"/>
      <c r="C55" s="221"/>
      <c r="D55" s="222"/>
      <c r="E55" s="84"/>
      <c r="F55" s="85"/>
      <c r="G55" s="85"/>
      <c r="H55" s="86"/>
      <c r="I55" s="87"/>
      <c r="J55" s="59"/>
    </row>
    <row r="56" spans="1:10" customFormat="1" ht="31.5" x14ac:dyDescent="0.25">
      <c r="A56" s="88">
        <f>A54+1</f>
        <v>25</v>
      </c>
      <c r="B56" s="89"/>
      <c r="C56" s="88">
        <v>120</v>
      </c>
      <c r="D56" s="89" t="s">
        <v>47</v>
      </c>
      <c r="E56" s="85">
        <v>127.11</v>
      </c>
      <c r="F56" s="85">
        <v>22.89</v>
      </c>
      <c r="G56" s="85">
        <v>150</v>
      </c>
      <c r="H56" s="86" t="s">
        <v>16</v>
      </c>
      <c r="I56" s="87">
        <v>30</v>
      </c>
      <c r="J56" s="59"/>
    </row>
    <row r="57" spans="1:10" customFormat="1" x14ac:dyDescent="0.25">
      <c r="A57" s="88">
        <f xml:space="preserve"> A56+1</f>
        <v>26</v>
      </c>
      <c r="B57" s="89"/>
      <c r="C57" s="88">
        <v>120</v>
      </c>
      <c r="D57" s="89" t="s">
        <v>48</v>
      </c>
      <c r="E57" s="85">
        <v>127.11</v>
      </c>
      <c r="F57" s="85">
        <v>22.89</v>
      </c>
      <c r="G57" s="85">
        <v>150</v>
      </c>
      <c r="H57" s="86" t="s">
        <v>16</v>
      </c>
      <c r="I57" s="87">
        <v>30</v>
      </c>
      <c r="J57" s="59"/>
    </row>
    <row r="58" spans="1:10" customFormat="1" x14ac:dyDescent="0.25">
      <c r="A58" s="88">
        <f xml:space="preserve"> A57+1</f>
        <v>27</v>
      </c>
      <c r="B58" s="89"/>
      <c r="C58" s="88">
        <v>120</v>
      </c>
      <c r="D58" s="89" t="s">
        <v>49</v>
      </c>
      <c r="E58" s="85">
        <v>143.5</v>
      </c>
      <c r="F58" s="85">
        <v>31.5</v>
      </c>
      <c r="G58" s="85">
        <v>175</v>
      </c>
      <c r="H58" s="86" t="s">
        <v>16</v>
      </c>
      <c r="I58" s="87">
        <v>30</v>
      </c>
      <c r="J58" s="59"/>
    </row>
    <row r="59" spans="1:10" customFormat="1" x14ac:dyDescent="0.25">
      <c r="A59" s="88">
        <f xml:space="preserve"> A58+1</f>
        <v>28</v>
      </c>
      <c r="B59" s="89"/>
      <c r="C59" s="88">
        <v>120</v>
      </c>
      <c r="D59" s="89" t="s">
        <v>50</v>
      </c>
      <c r="E59" s="85">
        <v>307.5</v>
      </c>
      <c r="F59" s="85">
        <v>67.5</v>
      </c>
      <c r="G59" s="85">
        <v>375</v>
      </c>
      <c r="H59" s="86" t="s">
        <v>16</v>
      </c>
      <c r="I59" s="87">
        <v>30</v>
      </c>
      <c r="J59" s="59"/>
    </row>
    <row r="60" spans="1:10" customFormat="1" x14ac:dyDescent="0.25">
      <c r="A60" s="189" t="s">
        <v>51</v>
      </c>
      <c r="B60" s="190"/>
      <c r="C60" s="190"/>
      <c r="D60" s="191"/>
      <c r="E60" s="69"/>
      <c r="F60" s="69"/>
      <c r="G60" s="69"/>
      <c r="H60" s="4"/>
      <c r="I60" s="49"/>
      <c r="J60" s="59"/>
    </row>
    <row r="61" spans="1:10" customFormat="1" x14ac:dyDescent="0.25">
      <c r="A61" s="67">
        <f>A59+1</f>
        <v>29</v>
      </c>
      <c r="B61" s="68"/>
      <c r="C61" s="67">
        <v>120</v>
      </c>
      <c r="D61" s="68" t="s">
        <v>52</v>
      </c>
      <c r="E61" s="69">
        <v>8474.5762711864409</v>
      </c>
      <c r="F61" s="69">
        <v>1525.4237288135594</v>
      </c>
      <c r="G61" s="69">
        <v>10000</v>
      </c>
      <c r="H61" s="4" t="s">
        <v>11</v>
      </c>
      <c r="I61" s="49">
        <v>30</v>
      </c>
      <c r="J61" s="59"/>
    </row>
    <row r="62" spans="1:10" customFormat="1" ht="114" customHeight="1" x14ac:dyDescent="0.25">
      <c r="A62" s="223" t="s">
        <v>53</v>
      </c>
      <c r="B62" s="224"/>
      <c r="C62" s="224"/>
      <c r="D62" s="225"/>
      <c r="E62" s="13"/>
      <c r="F62" s="14"/>
      <c r="G62" s="14"/>
      <c r="H62" s="9"/>
      <c r="I62" s="47"/>
      <c r="J62" s="59"/>
    </row>
    <row r="63" spans="1:10" customFormat="1" x14ac:dyDescent="0.25">
      <c r="A63" s="189" t="s">
        <v>54</v>
      </c>
      <c r="B63" s="190"/>
      <c r="C63" s="190"/>
      <c r="D63" s="191"/>
      <c r="E63" s="13"/>
      <c r="F63" s="14"/>
      <c r="G63" s="14"/>
      <c r="H63" s="9"/>
      <c r="I63" s="47"/>
      <c r="J63" s="59"/>
    </row>
    <row r="64" spans="1:10" customFormat="1" x14ac:dyDescent="0.25">
      <c r="A64" s="67">
        <f xml:space="preserve"> A61+1</f>
        <v>30</v>
      </c>
      <c r="B64" s="68"/>
      <c r="C64" s="67">
        <v>120</v>
      </c>
      <c r="D64" s="68" t="s">
        <v>55</v>
      </c>
      <c r="E64" s="69">
        <v>3.3898305084745766</v>
      </c>
      <c r="F64" s="69">
        <v>0.61016949152542344</v>
      </c>
      <c r="G64" s="69">
        <v>4</v>
      </c>
      <c r="H64" s="4" t="s">
        <v>56</v>
      </c>
      <c r="I64" s="49" t="s">
        <v>57</v>
      </c>
      <c r="J64" s="59"/>
    </row>
    <row r="65" spans="1:10" customFormat="1" x14ac:dyDescent="0.25">
      <c r="A65" s="67">
        <f xml:space="preserve"> A64+1</f>
        <v>31</v>
      </c>
      <c r="B65" s="68"/>
      <c r="C65" s="67">
        <v>120</v>
      </c>
      <c r="D65" s="68" t="s">
        <v>58</v>
      </c>
      <c r="E65" s="69">
        <v>4.2372881355932206</v>
      </c>
      <c r="F65" s="69">
        <v>0.76271186440677941</v>
      </c>
      <c r="G65" s="69">
        <v>5</v>
      </c>
      <c r="H65" s="4" t="s">
        <v>56</v>
      </c>
      <c r="I65" s="49" t="s">
        <v>57</v>
      </c>
      <c r="J65" s="59"/>
    </row>
    <row r="66" spans="1:10" customFormat="1" x14ac:dyDescent="0.25">
      <c r="A66" s="189" t="s">
        <v>59</v>
      </c>
      <c r="B66" s="190"/>
      <c r="C66" s="190"/>
      <c r="D66" s="191"/>
      <c r="E66" s="69"/>
      <c r="F66" s="69"/>
      <c r="G66" s="69"/>
      <c r="H66" s="4"/>
      <c r="I66" s="49"/>
      <c r="J66" s="59"/>
    </row>
    <row r="67" spans="1:10" customFormat="1" x14ac:dyDescent="0.25">
      <c r="A67" s="67">
        <f>A65+1</f>
        <v>32</v>
      </c>
      <c r="B67" s="68"/>
      <c r="C67" s="67">
        <v>120</v>
      </c>
      <c r="D67" s="68" t="s">
        <v>60</v>
      </c>
      <c r="E67" s="69">
        <v>6.7796610169491531</v>
      </c>
      <c r="F67" s="69">
        <v>1.2203389830508469</v>
      </c>
      <c r="G67" s="69">
        <v>8</v>
      </c>
      <c r="H67" s="4" t="s">
        <v>56</v>
      </c>
      <c r="I67" s="49" t="s">
        <v>57</v>
      </c>
      <c r="J67" s="59"/>
    </row>
    <row r="68" spans="1:10" customFormat="1" x14ac:dyDescent="0.25">
      <c r="A68" s="67">
        <f t="shared" ref="A68:A74" si="0" xml:space="preserve"> A67+1</f>
        <v>33</v>
      </c>
      <c r="B68" s="68"/>
      <c r="C68" s="67">
        <v>120</v>
      </c>
      <c r="D68" s="68" t="s">
        <v>61</v>
      </c>
      <c r="E68" s="69">
        <v>2.5423728813559325</v>
      </c>
      <c r="F68" s="69">
        <v>0.45762711864406747</v>
      </c>
      <c r="G68" s="69">
        <v>3</v>
      </c>
      <c r="H68" s="4" t="s">
        <v>56</v>
      </c>
      <c r="I68" s="49" t="s">
        <v>57</v>
      </c>
      <c r="J68" s="59"/>
    </row>
    <row r="69" spans="1:10" customFormat="1" x14ac:dyDescent="0.25">
      <c r="A69" s="67">
        <f t="shared" si="0"/>
        <v>34</v>
      </c>
      <c r="B69" s="68"/>
      <c r="C69" s="67">
        <v>120</v>
      </c>
      <c r="D69" s="68" t="s">
        <v>62</v>
      </c>
      <c r="E69" s="69">
        <v>8.4745762711864412</v>
      </c>
      <c r="F69" s="69">
        <v>1.5254237288135588</v>
      </c>
      <c r="G69" s="69">
        <v>10</v>
      </c>
      <c r="H69" s="4" t="s">
        <v>56</v>
      </c>
      <c r="I69" s="49" t="s">
        <v>57</v>
      </c>
      <c r="J69" s="59"/>
    </row>
    <row r="70" spans="1:10" customFormat="1" x14ac:dyDescent="0.25">
      <c r="A70" s="67">
        <f t="shared" si="0"/>
        <v>35</v>
      </c>
      <c r="B70" s="68"/>
      <c r="C70" s="67">
        <v>120</v>
      </c>
      <c r="D70" s="68" t="s">
        <v>63</v>
      </c>
      <c r="E70" s="69">
        <v>5.0847457627118651</v>
      </c>
      <c r="F70" s="69">
        <v>0.91525423728813493</v>
      </c>
      <c r="G70" s="69">
        <v>6</v>
      </c>
      <c r="H70" s="4" t="s">
        <v>56</v>
      </c>
      <c r="I70" s="49" t="s">
        <v>57</v>
      </c>
      <c r="J70" s="59"/>
    </row>
    <row r="71" spans="1:10" customFormat="1" x14ac:dyDescent="0.25">
      <c r="A71" s="67">
        <f t="shared" si="0"/>
        <v>36</v>
      </c>
      <c r="B71" s="68"/>
      <c r="C71" s="67">
        <v>120</v>
      </c>
      <c r="D71" s="68" t="s">
        <v>64</v>
      </c>
      <c r="E71" s="69">
        <v>0.67796610169491534</v>
      </c>
      <c r="F71" s="69">
        <v>0.12203389830508471</v>
      </c>
      <c r="G71" s="69">
        <v>0.8</v>
      </c>
      <c r="H71" s="4" t="s">
        <v>56</v>
      </c>
      <c r="I71" s="49" t="s">
        <v>57</v>
      </c>
      <c r="J71" s="59"/>
    </row>
    <row r="72" spans="1:10" customFormat="1" x14ac:dyDescent="0.25">
      <c r="A72" s="67">
        <f t="shared" si="0"/>
        <v>37</v>
      </c>
      <c r="B72" s="68"/>
      <c r="C72" s="67">
        <v>120</v>
      </c>
      <c r="D72" s="68" t="s">
        <v>65</v>
      </c>
      <c r="E72" s="69">
        <v>0.25423728813559326</v>
      </c>
      <c r="F72" s="69">
        <v>4.576271186440678E-2</v>
      </c>
      <c r="G72" s="69">
        <v>0.30000000000000004</v>
      </c>
      <c r="H72" s="4" t="s">
        <v>56</v>
      </c>
      <c r="I72" s="49" t="s">
        <v>57</v>
      </c>
      <c r="J72" s="59"/>
    </row>
    <row r="73" spans="1:10" customFormat="1" x14ac:dyDescent="0.25">
      <c r="A73" s="67">
        <f t="shared" si="0"/>
        <v>38</v>
      </c>
      <c r="B73" s="68"/>
      <c r="C73" s="67">
        <v>120</v>
      </c>
      <c r="D73" s="68" t="s">
        <v>66</v>
      </c>
      <c r="E73" s="69">
        <v>0.84745762711864414</v>
      </c>
      <c r="F73" s="69">
        <v>0.15254237288135586</v>
      </c>
      <c r="G73" s="69">
        <v>1</v>
      </c>
      <c r="H73" s="4" t="s">
        <v>56</v>
      </c>
      <c r="I73" s="49" t="s">
        <v>57</v>
      </c>
      <c r="J73" s="59"/>
    </row>
    <row r="74" spans="1:10" customFormat="1" x14ac:dyDescent="0.25">
      <c r="A74" s="67">
        <f t="shared" si="0"/>
        <v>39</v>
      </c>
      <c r="B74" s="68"/>
      <c r="C74" s="67">
        <v>120</v>
      </c>
      <c r="D74" s="68" t="s">
        <v>67</v>
      </c>
      <c r="E74" s="69">
        <v>0.50847457627118653</v>
      </c>
      <c r="F74" s="69">
        <v>9.152542372881356E-2</v>
      </c>
      <c r="G74" s="69">
        <v>0.60000000000000009</v>
      </c>
      <c r="H74" s="4" t="s">
        <v>56</v>
      </c>
      <c r="I74" s="49" t="s">
        <v>57</v>
      </c>
      <c r="J74" s="59"/>
    </row>
    <row r="75" spans="1:10" customFormat="1" ht="35.25" customHeight="1" x14ac:dyDescent="0.25">
      <c r="A75" s="202" t="s">
        <v>1261</v>
      </c>
      <c r="B75" s="203"/>
      <c r="C75" s="203"/>
      <c r="D75" s="204"/>
      <c r="E75" s="13"/>
      <c r="F75" s="14"/>
      <c r="G75" s="14"/>
      <c r="H75" s="9"/>
      <c r="I75" s="47"/>
      <c r="J75" s="59"/>
    </row>
    <row r="76" spans="1:10" customFormat="1" x14ac:dyDescent="0.25">
      <c r="A76" s="189" t="s">
        <v>68</v>
      </c>
      <c r="B76" s="190"/>
      <c r="C76" s="190"/>
      <c r="D76" s="191" t="s">
        <v>69</v>
      </c>
      <c r="E76" s="13"/>
      <c r="F76" s="14"/>
      <c r="G76" s="14"/>
      <c r="H76" s="9"/>
      <c r="I76" s="47"/>
      <c r="J76" s="59"/>
    </row>
    <row r="77" spans="1:10" customFormat="1" x14ac:dyDescent="0.25">
      <c r="A77" s="67">
        <f>A74+1</f>
        <v>40</v>
      </c>
      <c r="B77" s="68"/>
      <c r="C77" s="67">
        <v>120</v>
      </c>
      <c r="D77" s="68" t="s">
        <v>70</v>
      </c>
      <c r="E77" s="69">
        <v>4.2372881355932206</v>
      </c>
      <c r="F77" s="69">
        <v>0.76271186440677941</v>
      </c>
      <c r="G77" s="69">
        <v>5</v>
      </c>
      <c r="H77" s="4" t="s">
        <v>56</v>
      </c>
      <c r="I77" s="49" t="s">
        <v>57</v>
      </c>
      <c r="J77" s="59"/>
    </row>
    <row r="78" spans="1:10" customFormat="1" x14ac:dyDescent="0.25">
      <c r="A78" s="67">
        <f xml:space="preserve"> A77+1</f>
        <v>41</v>
      </c>
      <c r="B78" s="68"/>
      <c r="C78" s="67">
        <v>120</v>
      </c>
      <c r="D78" s="68" t="s">
        <v>71</v>
      </c>
      <c r="E78" s="69">
        <v>110.16949152542374</v>
      </c>
      <c r="F78" s="69">
        <v>19.830508474576263</v>
      </c>
      <c r="G78" s="69">
        <v>130</v>
      </c>
      <c r="H78" s="4" t="s">
        <v>56</v>
      </c>
      <c r="I78" s="49" t="s">
        <v>57</v>
      </c>
      <c r="J78" s="59"/>
    </row>
    <row r="79" spans="1:10" customFormat="1" x14ac:dyDescent="0.25">
      <c r="A79" s="67">
        <f xml:space="preserve"> A78+1</f>
        <v>42</v>
      </c>
      <c r="B79" s="68"/>
      <c r="C79" s="67">
        <v>120</v>
      </c>
      <c r="D79" s="68" t="s">
        <v>72</v>
      </c>
      <c r="E79" s="69">
        <v>3.3898305084745766</v>
      </c>
      <c r="F79" s="69">
        <v>0.61016949152542344</v>
      </c>
      <c r="G79" s="69">
        <v>4</v>
      </c>
      <c r="H79" s="4" t="s">
        <v>56</v>
      </c>
      <c r="I79" s="49" t="s">
        <v>57</v>
      </c>
      <c r="J79" s="59"/>
    </row>
    <row r="80" spans="1:10" customFormat="1" x14ac:dyDescent="0.25">
      <c r="A80" s="67">
        <f xml:space="preserve"> A79+1</f>
        <v>43</v>
      </c>
      <c r="B80" s="68"/>
      <c r="C80" s="67">
        <v>120</v>
      </c>
      <c r="D80" s="68" t="s">
        <v>73</v>
      </c>
      <c r="E80" s="69">
        <v>0.42372881355932207</v>
      </c>
      <c r="F80" s="69">
        <v>7.6271186440677929E-2</v>
      </c>
      <c r="G80" s="69">
        <v>0.5</v>
      </c>
      <c r="H80" s="4" t="s">
        <v>56</v>
      </c>
      <c r="I80" s="49" t="s">
        <v>57</v>
      </c>
      <c r="J80" s="59"/>
    </row>
    <row r="81" spans="1:10" customFormat="1" x14ac:dyDescent="0.25">
      <c r="A81" s="67">
        <f xml:space="preserve"> A80+1</f>
        <v>44</v>
      </c>
      <c r="B81" s="68"/>
      <c r="C81" s="67">
        <v>120</v>
      </c>
      <c r="D81" s="68" t="s">
        <v>74</v>
      </c>
      <c r="E81" s="69">
        <v>11.016949152542374</v>
      </c>
      <c r="F81" s="69">
        <v>1.9830508474576263</v>
      </c>
      <c r="G81" s="69">
        <v>13</v>
      </c>
      <c r="H81" s="4" t="s">
        <v>56</v>
      </c>
      <c r="I81" s="49" t="s">
        <v>57</v>
      </c>
      <c r="J81" s="59"/>
    </row>
    <row r="82" spans="1:10" customFormat="1" x14ac:dyDescent="0.25">
      <c r="A82" s="67">
        <f xml:space="preserve"> A81+1</f>
        <v>45</v>
      </c>
      <c r="B82" s="68"/>
      <c r="C82" s="67">
        <v>120</v>
      </c>
      <c r="D82" s="68" t="s">
        <v>75</v>
      </c>
      <c r="E82" s="69">
        <v>0.33898305084745767</v>
      </c>
      <c r="F82" s="69">
        <v>6.1016949152542355E-2</v>
      </c>
      <c r="G82" s="69">
        <v>0.4</v>
      </c>
      <c r="H82" s="4" t="s">
        <v>56</v>
      </c>
      <c r="I82" s="49" t="s">
        <v>57</v>
      </c>
      <c r="J82" s="59"/>
    </row>
    <row r="83" spans="1:10" customFormat="1" ht="32.25" customHeight="1" x14ac:dyDescent="0.25">
      <c r="A83" s="202" t="s">
        <v>76</v>
      </c>
      <c r="B83" s="203"/>
      <c r="C83" s="203"/>
      <c r="D83" s="204"/>
      <c r="E83" s="13"/>
      <c r="F83" s="14"/>
      <c r="G83" s="14"/>
      <c r="H83" s="9"/>
      <c r="I83" s="47"/>
      <c r="J83" s="59"/>
    </row>
    <row r="84" spans="1:10" customFormat="1" x14ac:dyDescent="0.25">
      <c r="A84" s="189" t="s">
        <v>77</v>
      </c>
      <c r="B84" s="190"/>
      <c r="C84" s="190"/>
      <c r="D84" s="191"/>
      <c r="E84" s="13"/>
      <c r="F84" s="14"/>
      <c r="G84" s="14"/>
      <c r="H84" s="9"/>
      <c r="I84" s="47"/>
      <c r="J84" s="59"/>
    </row>
    <row r="85" spans="1:10" customFormat="1" x14ac:dyDescent="0.25">
      <c r="A85" s="67">
        <f>A82+1</f>
        <v>46</v>
      </c>
      <c r="B85" s="68"/>
      <c r="C85" s="67">
        <v>120</v>
      </c>
      <c r="D85" s="68" t="s">
        <v>78</v>
      </c>
      <c r="E85" s="69">
        <v>550.84745762711873</v>
      </c>
      <c r="F85" s="69">
        <v>99.152542372881271</v>
      </c>
      <c r="G85" s="69">
        <v>650</v>
      </c>
      <c r="H85" s="4" t="s">
        <v>56</v>
      </c>
      <c r="I85" s="49" t="s">
        <v>57</v>
      </c>
      <c r="J85" s="59"/>
    </row>
    <row r="86" spans="1:10" customFormat="1" x14ac:dyDescent="0.25">
      <c r="A86" s="67">
        <f t="shared" ref="A86:A94" si="1" xml:space="preserve"> A85+1</f>
        <v>47</v>
      </c>
      <c r="B86" s="68"/>
      <c r="C86" s="67">
        <v>120</v>
      </c>
      <c r="D86" s="68" t="s">
        <v>79</v>
      </c>
      <c r="E86" s="69">
        <v>1101.6949152542375</v>
      </c>
      <c r="F86" s="69">
        <v>198.30508474576254</v>
      </c>
      <c r="G86" s="69">
        <v>1300</v>
      </c>
      <c r="H86" s="4" t="s">
        <v>56</v>
      </c>
      <c r="I86" s="49" t="s">
        <v>57</v>
      </c>
      <c r="J86" s="59"/>
    </row>
    <row r="87" spans="1:10" customFormat="1" x14ac:dyDescent="0.25">
      <c r="A87" s="67">
        <f t="shared" si="1"/>
        <v>48</v>
      </c>
      <c r="B87" s="68"/>
      <c r="C87" s="67">
        <v>120</v>
      </c>
      <c r="D87" s="68" t="s">
        <v>80</v>
      </c>
      <c r="E87" s="69">
        <v>25.423728813559322</v>
      </c>
      <c r="F87" s="69">
        <v>4.5762711864406782</v>
      </c>
      <c r="G87" s="69">
        <v>30</v>
      </c>
      <c r="H87" s="4" t="s">
        <v>56</v>
      </c>
      <c r="I87" s="49" t="s">
        <v>57</v>
      </c>
      <c r="J87" s="59"/>
    </row>
    <row r="88" spans="1:10" customFormat="1" x14ac:dyDescent="0.25">
      <c r="A88" s="67">
        <f t="shared" si="1"/>
        <v>49</v>
      </c>
      <c r="B88" s="68"/>
      <c r="C88" s="67">
        <v>120</v>
      </c>
      <c r="D88" s="68" t="s">
        <v>81</v>
      </c>
      <c r="E88" s="69">
        <v>423.72881355932208</v>
      </c>
      <c r="F88" s="69">
        <v>76.271186440677923</v>
      </c>
      <c r="G88" s="69">
        <v>500</v>
      </c>
      <c r="H88" s="4" t="s">
        <v>56</v>
      </c>
      <c r="I88" s="49" t="s">
        <v>57</v>
      </c>
      <c r="J88" s="59"/>
    </row>
    <row r="89" spans="1:10" customFormat="1" x14ac:dyDescent="0.25">
      <c r="A89" s="67">
        <f t="shared" si="1"/>
        <v>50</v>
      </c>
      <c r="B89" s="68"/>
      <c r="C89" s="67">
        <v>120</v>
      </c>
      <c r="D89" s="68" t="s">
        <v>82</v>
      </c>
      <c r="E89" s="69">
        <v>42.372881355932208</v>
      </c>
      <c r="F89" s="69">
        <v>7.6271186440677923</v>
      </c>
      <c r="G89" s="69">
        <v>50</v>
      </c>
      <c r="H89" s="4" t="s">
        <v>56</v>
      </c>
      <c r="I89" s="49" t="s">
        <v>57</v>
      </c>
      <c r="J89" s="59"/>
    </row>
    <row r="90" spans="1:10" customFormat="1" x14ac:dyDescent="0.25">
      <c r="A90" s="67">
        <f t="shared" si="1"/>
        <v>51</v>
      </c>
      <c r="B90" s="68"/>
      <c r="C90" s="67">
        <v>120</v>
      </c>
      <c r="D90" s="68" t="s">
        <v>83</v>
      </c>
      <c r="E90" s="69">
        <v>55.084745762711869</v>
      </c>
      <c r="F90" s="69">
        <v>9.9152542372881314</v>
      </c>
      <c r="G90" s="69">
        <v>65</v>
      </c>
      <c r="H90" s="4" t="s">
        <v>56</v>
      </c>
      <c r="I90" s="49" t="s">
        <v>57</v>
      </c>
      <c r="J90" s="59"/>
    </row>
    <row r="91" spans="1:10" customFormat="1" x14ac:dyDescent="0.25">
      <c r="A91" s="67">
        <f t="shared" si="1"/>
        <v>52</v>
      </c>
      <c r="B91" s="68"/>
      <c r="C91" s="67">
        <v>120</v>
      </c>
      <c r="D91" s="68" t="s">
        <v>84</v>
      </c>
      <c r="E91" s="69">
        <v>110.16949152542374</v>
      </c>
      <c r="F91" s="69">
        <v>19.830508474576263</v>
      </c>
      <c r="G91" s="69">
        <v>130</v>
      </c>
      <c r="H91" s="4" t="s">
        <v>56</v>
      </c>
      <c r="I91" s="49" t="s">
        <v>57</v>
      </c>
      <c r="J91" s="59"/>
    </row>
    <row r="92" spans="1:10" customFormat="1" x14ac:dyDescent="0.25">
      <c r="A92" s="67">
        <f t="shared" si="1"/>
        <v>53</v>
      </c>
      <c r="B92" s="68"/>
      <c r="C92" s="67">
        <v>120</v>
      </c>
      <c r="D92" s="68" t="s">
        <v>85</v>
      </c>
      <c r="E92" s="69">
        <v>2.5423728813559325</v>
      </c>
      <c r="F92" s="69">
        <v>0.45762711864406747</v>
      </c>
      <c r="G92" s="69">
        <v>3</v>
      </c>
      <c r="H92" s="4" t="s">
        <v>56</v>
      </c>
      <c r="I92" s="49" t="s">
        <v>57</v>
      </c>
      <c r="J92" s="59"/>
    </row>
    <row r="93" spans="1:10" customFormat="1" x14ac:dyDescent="0.25">
      <c r="A93" s="67">
        <f t="shared" si="1"/>
        <v>54</v>
      </c>
      <c r="B93" s="68"/>
      <c r="C93" s="67">
        <v>120</v>
      </c>
      <c r="D93" s="68" t="s">
        <v>86</v>
      </c>
      <c r="E93" s="69">
        <v>42.372881355932208</v>
      </c>
      <c r="F93" s="69">
        <v>7.6271186440677923</v>
      </c>
      <c r="G93" s="69">
        <v>50</v>
      </c>
      <c r="H93" s="4" t="s">
        <v>56</v>
      </c>
      <c r="I93" s="49" t="s">
        <v>57</v>
      </c>
      <c r="J93" s="59"/>
    </row>
    <row r="94" spans="1:10" customFormat="1" x14ac:dyDescent="0.25">
      <c r="A94" s="67">
        <f t="shared" si="1"/>
        <v>55</v>
      </c>
      <c r="B94" s="68"/>
      <c r="C94" s="67">
        <v>120</v>
      </c>
      <c r="D94" s="68" t="s">
        <v>87</v>
      </c>
      <c r="E94" s="69">
        <v>4.2372881355932206</v>
      </c>
      <c r="F94" s="69">
        <v>0.76271186440677941</v>
      </c>
      <c r="G94" s="69">
        <v>5</v>
      </c>
      <c r="H94" s="4" t="s">
        <v>56</v>
      </c>
      <c r="I94" s="49" t="s">
        <v>57</v>
      </c>
      <c r="J94" s="59"/>
    </row>
    <row r="95" spans="1:10" customFormat="1" x14ac:dyDescent="0.25">
      <c r="A95" s="198" t="s">
        <v>88</v>
      </c>
      <c r="B95" s="199"/>
      <c r="C95" s="199"/>
      <c r="D95" s="200"/>
      <c r="E95" s="13"/>
      <c r="F95" s="14"/>
      <c r="G95" s="14"/>
      <c r="H95" s="9"/>
      <c r="I95" s="47"/>
      <c r="J95" s="59"/>
    </row>
    <row r="96" spans="1:10" customFormat="1" x14ac:dyDescent="0.25">
      <c r="A96" s="189" t="s">
        <v>89</v>
      </c>
      <c r="B96" s="190"/>
      <c r="C96" s="190"/>
      <c r="D96" s="191" t="s">
        <v>89</v>
      </c>
      <c r="E96" s="13"/>
      <c r="F96" s="14"/>
      <c r="G96" s="14"/>
      <c r="H96" s="9"/>
      <c r="I96" s="47"/>
      <c r="J96" s="59"/>
    </row>
    <row r="97" spans="1:10" customFormat="1" x14ac:dyDescent="0.25">
      <c r="A97" s="67">
        <f>A94+1</f>
        <v>56</v>
      </c>
      <c r="B97" s="68"/>
      <c r="C97" s="67">
        <v>120</v>
      </c>
      <c r="D97" s="68" t="s">
        <v>90</v>
      </c>
      <c r="E97" s="69">
        <v>25.423728813559322</v>
      </c>
      <c r="F97" s="69">
        <v>4.5762711864406782</v>
      </c>
      <c r="G97" s="69">
        <v>30</v>
      </c>
      <c r="H97" s="4" t="s">
        <v>56</v>
      </c>
      <c r="I97" s="49" t="s">
        <v>57</v>
      </c>
      <c r="J97" s="59"/>
    </row>
    <row r="98" spans="1:10" customFormat="1" x14ac:dyDescent="0.25">
      <c r="A98" s="189" t="s">
        <v>91</v>
      </c>
      <c r="B98" s="190"/>
      <c r="C98" s="190"/>
      <c r="D98" s="191" t="s">
        <v>91</v>
      </c>
      <c r="E98" s="13"/>
      <c r="F98" s="14"/>
      <c r="G98" s="14"/>
      <c r="H98" s="9"/>
      <c r="I98" s="47"/>
      <c r="J98" s="59"/>
    </row>
    <row r="99" spans="1:10" customFormat="1" x14ac:dyDescent="0.25">
      <c r="A99" s="67">
        <f>A97+1</f>
        <v>57</v>
      </c>
      <c r="B99" s="68"/>
      <c r="C99" s="67">
        <v>120</v>
      </c>
      <c r="D99" s="68" t="s">
        <v>92</v>
      </c>
      <c r="E99" s="69">
        <v>25.423728813559322</v>
      </c>
      <c r="F99" s="69">
        <v>4.5762711864406782</v>
      </c>
      <c r="G99" s="69">
        <v>30</v>
      </c>
      <c r="H99" s="4" t="s">
        <v>56</v>
      </c>
      <c r="I99" s="49" t="s">
        <v>57</v>
      </c>
      <c r="J99" s="59"/>
    </row>
    <row r="100" spans="1:10" customFormat="1" x14ac:dyDescent="0.25">
      <c r="A100" s="189" t="s">
        <v>93</v>
      </c>
      <c r="B100" s="190"/>
      <c r="C100" s="190"/>
      <c r="D100" s="191" t="s">
        <v>93</v>
      </c>
      <c r="E100" s="13"/>
      <c r="F100" s="14"/>
      <c r="G100" s="14"/>
      <c r="H100" s="9"/>
      <c r="I100" s="47"/>
      <c r="J100" s="59"/>
    </row>
    <row r="101" spans="1:10" customFormat="1" x14ac:dyDescent="0.25">
      <c r="A101" s="67">
        <f>A99+1</f>
        <v>58</v>
      </c>
      <c r="B101" s="68"/>
      <c r="C101" s="67">
        <v>120</v>
      </c>
      <c r="D101" s="68" t="s">
        <v>94</v>
      </c>
      <c r="E101" s="69">
        <v>0.84745762711864414</v>
      </c>
      <c r="F101" s="69">
        <v>0.15254237288135594</v>
      </c>
      <c r="G101" s="69">
        <v>1</v>
      </c>
      <c r="H101" s="4" t="s">
        <v>56</v>
      </c>
      <c r="I101" s="49" t="s">
        <v>57</v>
      </c>
      <c r="J101" s="59"/>
    </row>
    <row r="102" spans="1:10" customFormat="1" x14ac:dyDescent="0.25">
      <c r="A102" s="67">
        <f t="shared" ref="A102:A130" si="2" xml:space="preserve"> A101+1</f>
        <v>59</v>
      </c>
      <c r="B102" s="68"/>
      <c r="C102" s="67">
        <v>120</v>
      </c>
      <c r="D102" s="68" t="s">
        <v>95</v>
      </c>
      <c r="E102" s="69">
        <v>0.76271186440677974</v>
      </c>
      <c r="F102" s="69">
        <v>0.13728813559322034</v>
      </c>
      <c r="G102" s="69">
        <v>0.9</v>
      </c>
      <c r="H102" s="4" t="s">
        <v>56</v>
      </c>
      <c r="I102" s="49" t="s">
        <v>57</v>
      </c>
      <c r="J102" s="59"/>
    </row>
    <row r="103" spans="1:10" customFormat="1" x14ac:dyDescent="0.25">
      <c r="A103" s="67">
        <f t="shared" si="2"/>
        <v>60</v>
      </c>
      <c r="B103" s="68"/>
      <c r="C103" s="67">
        <v>120</v>
      </c>
      <c r="D103" s="68" t="s">
        <v>96</v>
      </c>
      <c r="E103" s="69">
        <v>0.67796610169491534</v>
      </c>
      <c r="F103" s="69">
        <v>0.12203389830508476</v>
      </c>
      <c r="G103" s="69">
        <v>0.8</v>
      </c>
      <c r="H103" s="4" t="s">
        <v>56</v>
      </c>
      <c r="I103" s="49" t="s">
        <v>57</v>
      </c>
      <c r="J103" s="59"/>
    </row>
    <row r="104" spans="1:10" customFormat="1" x14ac:dyDescent="0.25">
      <c r="A104" s="67">
        <f t="shared" si="2"/>
        <v>61</v>
      </c>
      <c r="B104" s="68"/>
      <c r="C104" s="67">
        <v>120</v>
      </c>
      <c r="D104" s="68" t="s">
        <v>97</v>
      </c>
      <c r="E104" s="69">
        <v>0.76271186440677974</v>
      </c>
      <c r="F104" s="69">
        <v>0.13728813559322034</v>
      </c>
      <c r="G104" s="69">
        <v>0.9</v>
      </c>
      <c r="H104" s="4" t="s">
        <v>56</v>
      </c>
      <c r="I104" s="49" t="s">
        <v>57</v>
      </c>
      <c r="J104" s="59"/>
    </row>
    <row r="105" spans="1:10" customFormat="1" x14ac:dyDescent="0.25">
      <c r="A105" s="67">
        <f t="shared" si="2"/>
        <v>62</v>
      </c>
      <c r="B105" s="68"/>
      <c r="C105" s="67">
        <v>120</v>
      </c>
      <c r="D105" s="68" t="s">
        <v>98</v>
      </c>
      <c r="E105" s="69">
        <v>0.68644067796610175</v>
      </c>
      <c r="F105" s="69">
        <v>0.12355932203389833</v>
      </c>
      <c r="G105" s="69">
        <v>0.81</v>
      </c>
      <c r="H105" s="4" t="s">
        <v>56</v>
      </c>
      <c r="I105" s="49" t="s">
        <v>57</v>
      </c>
      <c r="J105" s="59"/>
    </row>
    <row r="106" spans="1:10" customFormat="1" x14ac:dyDescent="0.25">
      <c r="A106" s="67">
        <f t="shared" si="2"/>
        <v>63</v>
      </c>
      <c r="B106" s="68"/>
      <c r="C106" s="67">
        <v>120</v>
      </c>
      <c r="D106" s="68" t="s">
        <v>99</v>
      </c>
      <c r="E106" s="69">
        <v>0.61016949152542388</v>
      </c>
      <c r="F106" s="69">
        <v>0.1098305084745763</v>
      </c>
      <c r="G106" s="69">
        <v>0.72000000000000008</v>
      </c>
      <c r="H106" s="4" t="s">
        <v>56</v>
      </c>
      <c r="I106" s="49" t="s">
        <v>57</v>
      </c>
      <c r="J106" s="59"/>
    </row>
    <row r="107" spans="1:10" customFormat="1" x14ac:dyDescent="0.25">
      <c r="A107" s="67">
        <f t="shared" si="2"/>
        <v>64</v>
      </c>
      <c r="B107" s="68"/>
      <c r="C107" s="67">
        <v>120</v>
      </c>
      <c r="D107" s="68" t="s">
        <v>100</v>
      </c>
      <c r="E107" s="69">
        <v>0.67796610169491534</v>
      </c>
      <c r="F107" s="69">
        <v>0.12203389830508476</v>
      </c>
      <c r="G107" s="69">
        <v>0.8</v>
      </c>
      <c r="H107" s="4" t="s">
        <v>56</v>
      </c>
      <c r="I107" s="49" t="s">
        <v>57</v>
      </c>
      <c r="J107" s="59"/>
    </row>
    <row r="108" spans="1:10" customFormat="1" x14ac:dyDescent="0.25">
      <c r="A108" s="67">
        <f t="shared" si="2"/>
        <v>65</v>
      </c>
      <c r="B108" s="68"/>
      <c r="C108" s="67">
        <v>120</v>
      </c>
      <c r="D108" s="68" t="s">
        <v>101</v>
      </c>
      <c r="E108" s="69">
        <v>0.61016949152542388</v>
      </c>
      <c r="F108" s="69">
        <v>0.1098305084745763</v>
      </c>
      <c r="G108" s="69">
        <v>0.72000000000000008</v>
      </c>
      <c r="H108" s="4" t="s">
        <v>56</v>
      </c>
      <c r="I108" s="49" t="s">
        <v>57</v>
      </c>
      <c r="J108" s="59"/>
    </row>
    <row r="109" spans="1:10" customFormat="1" x14ac:dyDescent="0.25">
      <c r="A109" s="67">
        <f t="shared" si="2"/>
        <v>66</v>
      </c>
      <c r="B109" s="68"/>
      <c r="C109" s="67">
        <v>120</v>
      </c>
      <c r="D109" s="68" t="s">
        <v>102</v>
      </c>
      <c r="E109" s="69">
        <v>0.54237288135593231</v>
      </c>
      <c r="F109" s="69">
        <v>9.7627118644067826E-2</v>
      </c>
      <c r="G109" s="69">
        <v>0.64000000000000012</v>
      </c>
      <c r="H109" s="4" t="s">
        <v>56</v>
      </c>
      <c r="I109" s="49" t="s">
        <v>57</v>
      </c>
      <c r="J109" s="59"/>
    </row>
    <row r="110" spans="1:10" customFormat="1" x14ac:dyDescent="0.25">
      <c r="A110" s="67">
        <f t="shared" si="2"/>
        <v>67</v>
      </c>
      <c r="B110" s="68"/>
      <c r="C110" s="67">
        <v>120</v>
      </c>
      <c r="D110" s="68" t="s">
        <v>103</v>
      </c>
      <c r="E110" s="69">
        <v>0.59322033898305082</v>
      </c>
      <c r="F110" s="69">
        <v>0.10677966101694915</v>
      </c>
      <c r="G110" s="69">
        <v>0.7</v>
      </c>
      <c r="H110" s="4" t="s">
        <v>56</v>
      </c>
      <c r="I110" s="49" t="s">
        <v>57</v>
      </c>
      <c r="J110" s="59"/>
    </row>
    <row r="111" spans="1:10" customFormat="1" x14ac:dyDescent="0.25">
      <c r="A111" s="67">
        <f t="shared" si="2"/>
        <v>68</v>
      </c>
      <c r="B111" s="68"/>
      <c r="C111" s="67">
        <v>120</v>
      </c>
      <c r="D111" s="68" t="s">
        <v>104</v>
      </c>
      <c r="E111" s="69">
        <v>0.53389830508474578</v>
      </c>
      <c r="F111" s="69">
        <v>9.6101694915254235E-2</v>
      </c>
      <c r="G111" s="69">
        <v>0.63</v>
      </c>
      <c r="H111" s="4" t="s">
        <v>56</v>
      </c>
      <c r="I111" s="49" t="s">
        <v>57</v>
      </c>
      <c r="J111" s="59"/>
    </row>
    <row r="112" spans="1:10" customFormat="1" x14ac:dyDescent="0.25">
      <c r="A112" s="67">
        <f t="shared" si="2"/>
        <v>69</v>
      </c>
      <c r="B112" s="68"/>
      <c r="C112" s="67">
        <v>120</v>
      </c>
      <c r="D112" s="68" t="s">
        <v>105</v>
      </c>
      <c r="E112" s="69">
        <v>0.47457627118644063</v>
      </c>
      <c r="F112" s="69">
        <v>8.5423728813559308E-2</v>
      </c>
      <c r="G112" s="69">
        <v>0.55999999999999994</v>
      </c>
      <c r="H112" s="4" t="s">
        <v>56</v>
      </c>
      <c r="I112" s="49" t="s">
        <v>57</v>
      </c>
      <c r="J112" s="59"/>
    </row>
    <row r="113" spans="1:10" customFormat="1" x14ac:dyDescent="0.25">
      <c r="A113" s="67">
        <f t="shared" si="2"/>
        <v>70</v>
      </c>
      <c r="B113" s="68"/>
      <c r="C113" s="67">
        <v>120</v>
      </c>
      <c r="D113" s="68" t="s">
        <v>106</v>
      </c>
      <c r="E113" s="69">
        <v>0.50847457627118642</v>
      </c>
      <c r="F113" s="69">
        <v>9.152542372881356E-2</v>
      </c>
      <c r="G113" s="69">
        <v>0.6</v>
      </c>
      <c r="H113" s="4" t="s">
        <v>56</v>
      </c>
      <c r="I113" s="49" t="s">
        <v>57</v>
      </c>
      <c r="J113" s="59"/>
    </row>
    <row r="114" spans="1:10" customFormat="1" x14ac:dyDescent="0.25">
      <c r="A114" s="67">
        <f t="shared" si="2"/>
        <v>71</v>
      </c>
      <c r="B114" s="68"/>
      <c r="C114" s="67">
        <v>120</v>
      </c>
      <c r="D114" s="68" t="s">
        <v>107</v>
      </c>
      <c r="E114" s="69">
        <v>0.45762711864406785</v>
      </c>
      <c r="F114" s="69">
        <v>8.2372881355932209E-2</v>
      </c>
      <c r="G114" s="69">
        <v>0.54</v>
      </c>
      <c r="H114" s="4" t="s">
        <v>56</v>
      </c>
      <c r="I114" s="49" t="s">
        <v>57</v>
      </c>
      <c r="J114" s="59"/>
    </row>
    <row r="115" spans="1:10" customFormat="1" x14ac:dyDescent="0.25">
      <c r="A115" s="67">
        <f t="shared" si="2"/>
        <v>72</v>
      </c>
      <c r="B115" s="68"/>
      <c r="C115" s="67">
        <v>120</v>
      </c>
      <c r="D115" s="68" t="s">
        <v>108</v>
      </c>
      <c r="E115" s="69">
        <v>0.40677966101694918</v>
      </c>
      <c r="F115" s="69">
        <v>7.3220338983050845E-2</v>
      </c>
      <c r="G115" s="69">
        <v>0.48</v>
      </c>
      <c r="H115" s="4" t="s">
        <v>56</v>
      </c>
      <c r="I115" s="49" t="s">
        <v>57</v>
      </c>
      <c r="J115" s="59"/>
    </row>
    <row r="116" spans="1:10" customFormat="1" x14ac:dyDescent="0.25">
      <c r="A116" s="67">
        <f t="shared" si="2"/>
        <v>73</v>
      </c>
      <c r="B116" s="68"/>
      <c r="C116" s="67">
        <v>120</v>
      </c>
      <c r="D116" s="68" t="s">
        <v>109</v>
      </c>
      <c r="E116" s="69">
        <v>1.2711864406779663</v>
      </c>
      <c r="F116" s="69">
        <v>0.2288135593220339</v>
      </c>
      <c r="G116" s="69">
        <v>1.5</v>
      </c>
      <c r="H116" s="4" t="s">
        <v>56</v>
      </c>
      <c r="I116" s="49" t="s">
        <v>57</v>
      </c>
      <c r="J116" s="59"/>
    </row>
    <row r="117" spans="1:10" customFormat="1" x14ac:dyDescent="0.25">
      <c r="A117" s="67">
        <f t="shared" si="2"/>
        <v>74</v>
      </c>
      <c r="B117" s="68"/>
      <c r="C117" s="67">
        <v>120</v>
      </c>
      <c r="D117" s="68" t="s">
        <v>110</v>
      </c>
      <c r="E117" s="69">
        <v>1.1440677966101696</v>
      </c>
      <c r="F117" s="69">
        <v>0.20593220338983051</v>
      </c>
      <c r="G117" s="69">
        <v>1.35</v>
      </c>
      <c r="H117" s="4" t="s">
        <v>56</v>
      </c>
      <c r="I117" s="49" t="s">
        <v>57</v>
      </c>
      <c r="J117" s="59"/>
    </row>
    <row r="118" spans="1:10" customFormat="1" x14ac:dyDescent="0.25">
      <c r="A118" s="67">
        <f t="shared" si="2"/>
        <v>75</v>
      </c>
      <c r="B118" s="68"/>
      <c r="C118" s="67">
        <v>120</v>
      </c>
      <c r="D118" s="68" t="s">
        <v>111</v>
      </c>
      <c r="E118" s="69">
        <v>1.0169491525423728</v>
      </c>
      <c r="F118" s="69">
        <v>0.18305084745762712</v>
      </c>
      <c r="G118" s="69">
        <v>1.2</v>
      </c>
      <c r="H118" s="4" t="s">
        <v>56</v>
      </c>
      <c r="I118" s="49" t="s">
        <v>57</v>
      </c>
      <c r="J118" s="59"/>
    </row>
    <row r="119" spans="1:10" customFormat="1" x14ac:dyDescent="0.25">
      <c r="A119" s="67">
        <f t="shared" si="2"/>
        <v>76</v>
      </c>
      <c r="B119" s="68"/>
      <c r="C119" s="67">
        <v>120</v>
      </c>
      <c r="D119" s="68" t="s">
        <v>112</v>
      </c>
      <c r="E119" s="69">
        <v>1.1440677966101696</v>
      </c>
      <c r="F119" s="69">
        <v>0.20593220338983051</v>
      </c>
      <c r="G119" s="69">
        <v>1.35</v>
      </c>
      <c r="H119" s="4" t="s">
        <v>56</v>
      </c>
      <c r="I119" s="49" t="s">
        <v>57</v>
      </c>
      <c r="J119" s="59"/>
    </row>
    <row r="120" spans="1:10" customFormat="1" x14ac:dyDescent="0.25">
      <c r="A120" s="67">
        <f t="shared" si="2"/>
        <v>77</v>
      </c>
      <c r="B120" s="68"/>
      <c r="C120" s="67">
        <v>120</v>
      </c>
      <c r="D120" s="68" t="s">
        <v>113</v>
      </c>
      <c r="E120" s="69">
        <v>1.0296610169491527</v>
      </c>
      <c r="F120" s="69">
        <v>0.18533898305084748</v>
      </c>
      <c r="G120" s="69">
        <v>1.2150000000000001</v>
      </c>
      <c r="H120" s="4" t="s">
        <v>56</v>
      </c>
      <c r="I120" s="49" t="s">
        <v>57</v>
      </c>
      <c r="J120" s="59"/>
    </row>
    <row r="121" spans="1:10" customFormat="1" x14ac:dyDescent="0.25">
      <c r="A121" s="67">
        <f t="shared" si="2"/>
        <v>78</v>
      </c>
      <c r="B121" s="68"/>
      <c r="C121" s="67">
        <v>120</v>
      </c>
      <c r="D121" s="68" t="s">
        <v>114</v>
      </c>
      <c r="E121" s="69">
        <v>0.91525423728813571</v>
      </c>
      <c r="F121" s="69">
        <v>0.16474576271186442</v>
      </c>
      <c r="G121" s="69">
        <v>1.08</v>
      </c>
      <c r="H121" s="4" t="s">
        <v>56</v>
      </c>
      <c r="I121" s="49" t="s">
        <v>57</v>
      </c>
      <c r="J121" s="59"/>
    </row>
    <row r="122" spans="1:10" customFormat="1" x14ac:dyDescent="0.25">
      <c r="A122" s="67">
        <f t="shared" si="2"/>
        <v>79</v>
      </c>
      <c r="B122" s="68"/>
      <c r="C122" s="67">
        <v>120</v>
      </c>
      <c r="D122" s="68" t="s">
        <v>115</v>
      </c>
      <c r="E122" s="69">
        <v>1.0169491525423731</v>
      </c>
      <c r="F122" s="69">
        <v>0.18305084745762717</v>
      </c>
      <c r="G122" s="69">
        <v>1.2000000000000002</v>
      </c>
      <c r="H122" s="4" t="s">
        <v>56</v>
      </c>
      <c r="I122" s="49" t="s">
        <v>57</v>
      </c>
      <c r="J122" s="59"/>
    </row>
    <row r="123" spans="1:10" customFormat="1" x14ac:dyDescent="0.25">
      <c r="A123" s="67">
        <f t="shared" si="2"/>
        <v>80</v>
      </c>
      <c r="B123" s="68"/>
      <c r="C123" s="67">
        <v>120</v>
      </c>
      <c r="D123" s="68" t="s">
        <v>116</v>
      </c>
      <c r="E123" s="69">
        <v>0.91525423728813571</v>
      </c>
      <c r="F123" s="69">
        <v>0.16474576271186442</v>
      </c>
      <c r="G123" s="69">
        <v>1.08</v>
      </c>
      <c r="H123" s="4" t="s">
        <v>56</v>
      </c>
      <c r="I123" s="49" t="s">
        <v>57</v>
      </c>
      <c r="J123" s="59"/>
    </row>
    <row r="124" spans="1:10" customFormat="1" x14ac:dyDescent="0.25">
      <c r="A124" s="67">
        <f t="shared" si="2"/>
        <v>81</v>
      </c>
      <c r="B124" s="68"/>
      <c r="C124" s="67">
        <v>120</v>
      </c>
      <c r="D124" s="68" t="s">
        <v>117</v>
      </c>
      <c r="E124" s="69">
        <v>0.81355932203389836</v>
      </c>
      <c r="F124" s="69">
        <v>0.14644067796610169</v>
      </c>
      <c r="G124" s="69">
        <v>0.96</v>
      </c>
      <c r="H124" s="4" t="s">
        <v>56</v>
      </c>
      <c r="I124" s="49" t="s">
        <v>57</v>
      </c>
      <c r="J124" s="59"/>
    </row>
    <row r="125" spans="1:10" customFormat="1" x14ac:dyDescent="0.25">
      <c r="A125" s="67">
        <f t="shared" si="2"/>
        <v>82</v>
      </c>
      <c r="B125" s="68"/>
      <c r="C125" s="67">
        <v>120</v>
      </c>
      <c r="D125" s="68" t="s">
        <v>118</v>
      </c>
      <c r="E125" s="69">
        <v>0.88983050847457612</v>
      </c>
      <c r="F125" s="69">
        <v>0.1601694915254237</v>
      </c>
      <c r="G125" s="69">
        <v>1.0499999999999998</v>
      </c>
      <c r="H125" s="4" t="s">
        <v>56</v>
      </c>
      <c r="I125" s="49" t="s">
        <v>57</v>
      </c>
      <c r="J125" s="59"/>
    </row>
    <row r="126" spans="1:10" customFormat="1" x14ac:dyDescent="0.25">
      <c r="A126" s="67">
        <f t="shared" si="2"/>
        <v>83</v>
      </c>
      <c r="B126" s="68"/>
      <c r="C126" s="67">
        <v>120</v>
      </c>
      <c r="D126" s="68" t="s">
        <v>119</v>
      </c>
      <c r="E126" s="69">
        <v>0.80084745762711862</v>
      </c>
      <c r="F126" s="69">
        <v>0.14415254237288136</v>
      </c>
      <c r="G126" s="69">
        <v>0.94499999999999995</v>
      </c>
      <c r="H126" s="4" t="s">
        <v>56</v>
      </c>
      <c r="I126" s="49" t="s">
        <v>57</v>
      </c>
      <c r="J126" s="59"/>
    </row>
    <row r="127" spans="1:10" customFormat="1" x14ac:dyDescent="0.25">
      <c r="A127" s="67">
        <f t="shared" si="2"/>
        <v>84</v>
      </c>
      <c r="B127" s="68"/>
      <c r="C127" s="67">
        <v>120</v>
      </c>
      <c r="D127" s="68" t="s">
        <v>120</v>
      </c>
      <c r="E127" s="69">
        <v>0.71186440677966101</v>
      </c>
      <c r="F127" s="69">
        <v>0.12813559322033899</v>
      </c>
      <c r="G127" s="69">
        <v>0.84</v>
      </c>
      <c r="H127" s="4" t="s">
        <v>56</v>
      </c>
      <c r="I127" s="49" t="s">
        <v>57</v>
      </c>
      <c r="J127" s="59"/>
    </row>
    <row r="128" spans="1:10" customFormat="1" x14ac:dyDescent="0.25">
      <c r="A128" s="67">
        <f t="shared" si="2"/>
        <v>85</v>
      </c>
      <c r="B128" s="68"/>
      <c r="C128" s="67">
        <v>120</v>
      </c>
      <c r="D128" s="68" t="s">
        <v>121</v>
      </c>
      <c r="E128" s="69">
        <v>0.76271186440677963</v>
      </c>
      <c r="F128" s="69">
        <v>0.13728813559322034</v>
      </c>
      <c r="G128" s="69">
        <v>0.89999999999999991</v>
      </c>
      <c r="H128" s="4" t="s">
        <v>56</v>
      </c>
      <c r="I128" s="49" t="s">
        <v>57</v>
      </c>
      <c r="J128" s="59"/>
    </row>
    <row r="129" spans="1:10" customFormat="1" x14ac:dyDescent="0.25">
      <c r="A129" s="67">
        <f t="shared" si="2"/>
        <v>86</v>
      </c>
      <c r="B129" s="68"/>
      <c r="C129" s="67">
        <v>120</v>
      </c>
      <c r="D129" s="68" t="s">
        <v>122</v>
      </c>
      <c r="E129" s="69">
        <v>0.68644067796610175</v>
      </c>
      <c r="F129" s="69">
        <v>0.12355932203389833</v>
      </c>
      <c r="G129" s="69">
        <v>0.81</v>
      </c>
      <c r="H129" s="4" t="s">
        <v>56</v>
      </c>
      <c r="I129" s="49" t="s">
        <v>57</v>
      </c>
      <c r="J129" s="59"/>
    </row>
    <row r="130" spans="1:10" customFormat="1" x14ac:dyDescent="0.25">
      <c r="A130" s="67">
        <f t="shared" si="2"/>
        <v>87</v>
      </c>
      <c r="B130" s="68"/>
      <c r="C130" s="67">
        <v>120</v>
      </c>
      <c r="D130" s="68" t="s">
        <v>123</v>
      </c>
      <c r="E130" s="69">
        <v>0.61016949152542377</v>
      </c>
      <c r="F130" s="69">
        <v>0.10983050847457627</v>
      </c>
      <c r="G130" s="69">
        <v>0.72</v>
      </c>
      <c r="H130" s="4" t="s">
        <v>56</v>
      </c>
      <c r="I130" s="49" t="s">
        <v>57</v>
      </c>
      <c r="J130" s="59"/>
    </row>
    <row r="131" spans="1:10" customFormat="1" ht="63" customHeight="1" x14ac:dyDescent="0.25">
      <c r="A131" s="202" t="s">
        <v>124</v>
      </c>
      <c r="B131" s="203"/>
      <c r="C131" s="203"/>
      <c r="D131" s="204"/>
      <c r="E131" s="13"/>
      <c r="F131" s="14"/>
      <c r="G131" s="14"/>
      <c r="H131" s="9"/>
      <c r="I131" s="47"/>
      <c r="J131" s="59"/>
    </row>
    <row r="132" spans="1:10" customFormat="1" x14ac:dyDescent="0.25">
      <c r="A132" s="189" t="s">
        <v>125</v>
      </c>
      <c r="B132" s="190"/>
      <c r="C132" s="190"/>
      <c r="D132" s="191" t="s">
        <v>89</v>
      </c>
      <c r="E132" s="13"/>
      <c r="F132" s="14"/>
      <c r="G132" s="14"/>
      <c r="H132" s="9"/>
      <c r="I132" s="47"/>
      <c r="J132" s="59"/>
    </row>
    <row r="133" spans="1:10" customFormat="1" x14ac:dyDescent="0.25">
      <c r="A133" s="67">
        <f>A130+1</f>
        <v>88</v>
      </c>
      <c r="B133" s="68"/>
      <c r="C133" s="67">
        <v>120</v>
      </c>
      <c r="D133" s="68" t="s">
        <v>126</v>
      </c>
      <c r="E133" s="69">
        <v>1.6949152542372881E-2</v>
      </c>
      <c r="F133" s="69">
        <v>3.0508474576271187E-3</v>
      </c>
      <c r="G133" s="69">
        <v>0.02</v>
      </c>
      <c r="H133" s="4" t="s">
        <v>56</v>
      </c>
      <c r="I133" s="49" t="s">
        <v>57</v>
      </c>
      <c r="J133" s="59"/>
    </row>
    <row r="134" spans="1:10" customFormat="1" x14ac:dyDescent="0.25">
      <c r="A134" s="67">
        <f xml:space="preserve"> A133+1</f>
        <v>89</v>
      </c>
      <c r="B134" s="68"/>
      <c r="C134" s="67">
        <v>120</v>
      </c>
      <c r="D134" s="68" t="s">
        <v>127</v>
      </c>
      <c r="E134" s="69">
        <v>0.83050847457627119</v>
      </c>
      <c r="F134" s="69">
        <v>0.14949152542372882</v>
      </c>
      <c r="G134" s="69">
        <v>0.98</v>
      </c>
      <c r="H134" s="4" t="s">
        <v>56</v>
      </c>
      <c r="I134" s="49" t="s">
        <v>57</v>
      </c>
      <c r="J134" s="59"/>
    </row>
    <row r="135" spans="1:10" customFormat="1" x14ac:dyDescent="0.25">
      <c r="A135" s="67">
        <f xml:space="preserve"> A134+1</f>
        <v>90</v>
      </c>
      <c r="B135" s="68"/>
      <c r="C135" s="67">
        <v>120</v>
      </c>
      <c r="D135" s="68" t="s">
        <v>128</v>
      </c>
      <c r="E135" s="69">
        <v>1.6949152542372881E-2</v>
      </c>
      <c r="F135" s="69">
        <v>3.0508474576271187E-3</v>
      </c>
      <c r="G135" s="69">
        <v>0.02</v>
      </c>
      <c r="H135" s="4" t="s">
        <v>56</v>
      </c>
      <c r="I135" s="49" t="s">
        <v>57</v>
      </c>
      <c r="J135" s="59"/>
    </row>
    <row r="136" spans="1:10" customFormat="1" x14ac:dyDescent="0.25">
      <c r="A136" s="67">
        <f xml:space="preserve"> A135+1</f>
        <v>91</v>
      </c>
      <c r="B136" s="68"/>
      <c r="C136" s="67">
        <v>120</v>
      </c>
      <c r="D136" s="68" t="s">
        <v>129</v>
      </c>
      <c r="E136" s="69">
        <v>5.0000000000000001E-3</v>
      </c>
      <c r="F136" s="69">
        <v>1E-4</v>
      </c>
      <c r="G136" s="69">
        <v>6.0000000000000001E-3</v>
      </c>
      <c r="H136" s="4" t="s">
        <v>56</v>
      </c>
      <c r="I136" s="49" t="s">
        <v>57</v>
      </c>
      <c r="J136" s="59"/>
    </row>
    <row r="137" spans="1:10" customFormat="1" ht="23.25" customHeight="1" x14ac:dyDescent="0.25">
      <c r="A137" s="198" t="s">
        <v>130</v>
      </c>
      <c r="B137" s="199"/>
      <c r="C137" s="199"/>
      <c r="D137" s="200"/>
      <c r="E137" s="13"/>
      <c r="F137" s="14"/>
      <c r="G137" s="14"/>
      <c r="H137" s="9"/>
      <c r="I137" s="47"/>
      <c r="J137" s="59"/>
    </row>
    <row r="138" spans="1:10" customFormat="1" x14ac:dyDescent="0.25">
      <c r="A138" s="189" t="s">
        <v>131</v>
      </c>
      <c r="B138" s="190"/>
      <c r="C138" s="190"/>
      <c r="D138" s="191" t="s">
        <v>89</v>
      </c>
      <c r="E138" s="13"/>
      <c r="F138" s="14"/>
      <c r="G138" s="14"/>
      <c r="H138" s="9"/>
      <c r="I138" s="47"/>
      <c r="J138" s="59"/>
    </row>
    <row r="139" spans="1:10" customFormat="1" x14ac:dyDescent="0.25">
      <c r="A139" s="67">
        <f>A136+1</f>
        <v>92</v>
      </c>
      <c r="B139" s="68"/>
      <c r="C139" s="67">
        <v>120</v>
      </c>
      <c r="D139" s="68" t="s">
        <v>132</v>
      </c>
      <c r="E139" s="69">
        <v>4.2372881355932206</v>
      </c>
      <c r="F139" s="69">
        <v>0.76271186440677941</v>
      </c>
      <c r="G139" s="69">
        <v>5</v>
      </c>
      <c r="H139" s="4" t="s">
        <v>56</v>
      </c>
      <c r="I139" s="49" t="s">
        <v>57</v>
      </c>
      <c r="J139" s="59"/>
    </row>
    <row r="140" spans="1:10" customFormat="1" x14ac:dyDescent="0.25">
      <c r="A140" s="67">
        <f t="shared" ref="A140:A161" si="3" xml:space="preserve"> A139+1</f>
        <v>93</v>
      </c>
      <c r="B140" s="68"/>
      <c r="C140" s="67">
        <v>120</v>
      </c>
      <c r="D140" s="68" t="s">
        <v>133</v>
      </c>
      <c r="E140" s="69">
        <v>4.0254237288135597</v>
      </c>
      <c r="F140" s="69">
        <v>0.7245762711864403</v>
      </c>
      <c r="G140" s="69">
        <v>4.75</v>
      </c>
      <c r="H140" s="4" t="s">
        <v>56</v>
      </c>
      <c r="I140" s="49" t="s">
        <v>57</v>
      </c>
      <c r="J140" s="59"/>
    </row>
    <row r="141" spans="1:10" customFormat="1" x14ac:dyDescent="0.25">
      <c r="A141" s="67">
        <f t="shared" si="3"/>
        <v>94</v>
      </c>
      <c r="B141" s="68"/>
      <c r="C141" s="67">
        <v>120</v>
      </c>
      <c r="D141" s="68" t="s">
        <v>134</v>
      </c>
      <c r="E141" s="69">
        <v>3.8135593220338984</v>
      </c>
      <c r="F141" s="69">
        <v>0.68644067796610164</v>
      </c>
      <c r="G141" s="69">
        <v>4.5</v>
      </c>
      <c r="H141" s="4" t="s">
        <v>56</v>
      </c>
      <c r="I141" s="49" t="s">
        <v>57</v>
      </c>
      <c r="J141" s="59"/>
    </row>
    <row r="142" spans="1:10" customFormat="1" x14ac:dyDescent="0.25">
      <c r="A142" s="67">
        <f t="shared" si="3"/>
        <v>95</v>
      </c>
      <c r="B142" s="68"/>
      <c r="C142" s="67">
        <v>120</v>
      </c>
      <c r="D142" s="68" t="s">
        <v>135</v>
      </c>
      <c r="E142" s="69">
        <v>3.6016949152542375</v>
      </c>
      <c r="F142" s="69">
        <v>0.64830508474576254</v>
      </c>
      <c r="G142" s="69">
        <v>4.25</v>
      </c>
      <c r="H142" s="4" t="s">
        <v>56</v>
      </c>
      <c r="I142" s="49" t="s">
        <v>57</v>
      </c>
      <c r="J142" s="59"/>
    </row>
    <row r="143" spans="1:10" customFormat="1" x14ac:dyDescent="0.25">
      <c r="A143" s="67">
        <f t="shared" si="3"/>
        <v>96</v>
      </c>
      <c r="B143" s="68"/>
      <c r="C143" s="67">
        <v>120</v>
      </c>
      <c r="D143" s="68" t="s">
        <v>136</v>
      </c>
      <c r="E143" s="69">
        <v>3.3898305084745766</v>
      </c>
      <c r="F143" s="69">
        <v>0.61016949152542344</v>
      </c>
      <c r="G143" s="69">
        <v>4</v>
      </c>
      <c r="H143" s="4" t="s">
        <v>56</v>
      </c>
      <c r="I143" s="49" t="s">
        <v>57</v>
      </c>
      <c r="J143" s="59"/>
    </row>
    <row r="144" spans="1:10" customFormat="1" x14ac:dyDescent="0.25">
      <c r="A144" s="67">
        <f t="shared" si="3"/>
        <v>97</v>
      </c>
      <c r="B144" s="68"/>
      <c r="C144" s="67">
        <v>120</v>
      </c>
      <c r="D144" s="68" t="s">
        <v>137</v>
      </c>
      <c r="E144" s="69">
        <v>3.1779661016949152</v>
      </c>
      <c r="F144" s="69">
        <v>0.57203389830508478</v>
      </c>
      <c r="G144" s="69">
        <v>3.75</v>
      </c>
      <c r="H144" s="4" t="s">
        <v>56</v>
      </c>
      <c r="I144" s="49" t="s">
        <v>57</v>
      </c>
      <c r="J144" s="59"/>
    </row>
    <row r="145" spans="1:10" customFormat="1" x14ac:dyDescent="0.25">
      <c r="A145" s="67">
        <f t="shared" si="3"/>
        <v>98</v>
      </c>
      <c r="B145" s="68"/>
      <c r="C145" s="67">
        <v>120</v>
      </c>
      <c r="D145" s="68" t="s">
        <v>138</v>
      </c>
      <c r="E145" s="69">
        <v>2.9661016949152543</v>
      </c>
      <c r="F145" s="69">
        <v>0.53389830508474567</v>
      </c>
      <c r="G145" s="69">
        <v>3.5</v>
      </c>
      <c r="H145" s="4" t="s">
        <v>56</v>
      </c>
      <c r="I145" s="49" t="s">
        <v>57</v>
      </c>
      <c r="J145" s="59"/>
    </row>
    <row r="146" spans="1:10" customFormat="1" x14ac:dyDescent="0.25">
      <c r="A146" s="67">
        <f t="shared" si="3"/>
        <v>99</v>
      </c>
      <c r="B146" s="68"/>
      <c r="C146" s="67">
        <v>120</v>
      </c>
      <c r="D146" s="68" t="s">
        <v>139</v>
      </c>
      <c r="E146" s="69">
        <v>2.7542372881355934</v>
      </c>
      <c r="F146" s="69">
        <v>0.49576271186440657</v>
      </c>
      <c r="G146" s="69">
        <v>3.25</v>
      </c>
      <c r="H146" s="4" t="s">
        <v>56</v>
      </c>
      <c r="I146" s="49" t="s">
        <v>57</v>
      </c>
      <c r="J146" s="59"/>
    </row>
    <row r="147" spans="1:10" customFormat="1" x14ac:dyDescent="0.25">
      <c r="A147" s="67">
        <f t="shared" si="3"/>
        <v>100</v>
      </c>
      <c r="B147" s="68"/>
      <c r="C147" s="67">
        <v>120</v>
      </c>
      <c r="D147" s="68" t="s">
        <v>140</v>
      </c>
      <c r="E147" s="69">
        <v>2.5423728813559325</v>
      </c>
      <c r="F147" s="69">
        <v>0.45762711864406747</v>
      </c>
      <c r="G147" s="69">
        <v>3</v>
      </c>
      <c r="H147" s="4" t="s">
        <v>56</v>
      </c>
      <c r="I147" s="49" t="s">
        <v>57</v>
      </c>
      <c r="J147" s="59"/>
    </row>
    <row r="148" spans="1:10" customFormat="1" x14ac:dyDescent="0.25">
      <c r="A148" s="67">
        <f t="shared" si="3"/>
        <v>101</v>
      </c>
      <c r="B148" s="68"/>
      <c r="C148" s="67">
        <v>120</v>
      </c>
      <c r="D148" s="68" t="s">
        <v>141</v>
      </c>
      <c r="E148" s="69">
        <v>1.6949152542372883</v>
      </c>
      <c r="F148" s="69">
        <v>0.30508474576271172</v>
      </c>
      <c r="G148" s="69">
        <v>2</v>
      </c>
      <c r="H148" s="4" t="s">
        <v>56</v>
      </c>
      <c r="I148" s="49" t="s">
        <v>57</v>
      </c>
      <c r="J148" s="59"/>
    </row>
    <row r="149" spans="1:10" customFormat="1" x14ac:dyDescent="0.25">
      <c r="A149" s="67">
        <f t="shared" si="3"/>
        <v>102</v>
      </c>
      <c r="B149" s="68"/>
      <c r="C149" s="67">
        <v>120</v>
      </c>
      <c r="D149" s="68" t="s">
        <v>142</v>
      </c>
      <c r="E149" s="69">
        <v>0.84745762711864414</v>
      </c>
      <c r="F149" s="69">
        <v>0.15254237288135586</v>
      </c>
      <c r="G149" s="69">
        <v>1</v>
      </c>
      <c r="H149" s="4" t="s">
        <v>56</v>
      </c>
      <c r="I149" s="49" t="s">
        <v>57</v>
      </c>
      <c r="J149" s="59"/>
    </row>
    <row r="150" spans="1:10" customFormat="1" x14ac:dyDescent="0.25">
      <c r="A150" s="67">
        <f t="shared" si="3"/>
        <v>103</v>
      </c>
      <c r="B150" s="68"/>
      <c r="C150" s="67">
        <v>120</v>
      </c>
      <c r="D150" s="68" t="s">
        <v>143</v>
      </c>
      <c r="E150" s="69">
        <v>8.4745762711864412</v>
      </c>
      <c r="F150" s="69">
        <v>1.5254237288135588</v>
      </c>
      <c r="G150" s="69">
        <v>10</v>
      </c>
      <c r="H150" s="4" t="s">
        <v>56</v>
      </c>
      <c r="I150" s="49" t="s">
        <v>57</v>
      </c>
      <c r="J150" s="59"/>
    </row>
    <row r="151" spans="1:10" customFormat="1" x14ac:dyDescent="0.25">
      <c r="A151" s="67">
        <f t="shared" si="3"/>
        <v>104</v>
      </c>
      <c r="B151" s="68"/>
      <c r="C151" s="67">
        <v>120</v>
      </c>
      <c r="D151" s="68" t="s">
        <v>144</v>
      </c>
      <c r="E151" s="69">
        <v>8.0508474576271194</v>
      </c>
      <c r="F151" s="69">
        <v>1.4491525423728806</v>
      </c>
      <c r="G151" s="69">
        <v>9.5</v>
      </c>
      <c r="H151" s="4" t="s">
        <v>56</v>
      </c>
      <c r="I151" s="49" t="s">
        <v>57</v>
      </c>
      <c r="J151" s="59"/>
    </row>
    <row r="152" spans="1:10" customFormat="1" x14ac:dyDescent="0.25">
      <c r="A152" s="67">
        <f t="shared" si="3"/>
        <v>105</v>
      </c>
      <c r="B152" s="68"/>
      <c r="C152" s="67">
        <v>120</v>
      </c>
      <c r="D152" s="68" t="s">
        <v>145</v>
      </c>
      <c r="E152" s="69">
        <v>7.6271186440677967</v>
      </c>
      <c r="F152" s="69">
        <v>1.3728813559322033</v>
      </c>
      <c r="G152" s="69">
        <v>9</v>
      </c>
      <c r="H152" s="4" t="s">
        <v>56</v>
      </c>
      <c r="I152" s="49" t="s">
        <v>57</v>
      </c>
      <c r="J152" s="59"/>
    </row>
    <row r="153" spans="1:10" customFormat="1" x14ac:dyDescent="0.25">
      <c r="A153" s="67">
        <f t="shared" si="3"/>
        <v>106</v>
      </c>
      <c r="B153" s="68"/>
      <c r="C153" s="67">
        <v>120</v>
      </c>
      <c r="D153" s="68" t="s">
        <v>146</v>
      </c>
      <c r="E153" s="69">
        <v>7.2033898305084749</v>
      </c>
      <c r="F153" s="69">
        <v>1.2966101694915251</v>
      </c>
      <c r="G153" s="69">
        <v>8.5</v>
      </c>
      <c r="H153" s="4" t="s">
        <v>56</v>
      </c>
      <c r="I153" s="49" t="s">
        <v>57</v>
      </c>
      <c r="J153" s="59"/>
    </row>
    <row r="154" spans="1:10" customFormat="1" x14ac:dyDescent="0.25">
      <c r="A154" s="67">
        <f t="shared" si="3"/>
        <v>107</v>
      </c>
      <c r="B154" s="68"/>
      <c r="C154" s="67">
        <v>120</v>
      </c>
      <c r="D154" s="68" t="s">
        <v>147</v>
      </c>
      <c r="E154" s="69">
        <v>6.7796610169491531</v>
      </c>
      <c r="F154" s="69">
        <v>1.2203389830508469</v>
      </c>
      <c r="G154" s="69">
        <v>8</v>
      </c>
      <c r="H154" s="4" t="s">
        <v>56</v>
      </c>
      <c r="I154" s="49" t="s">
        <v>57</v>
      </c>
      <c r="J154" s="59"/>
    </row>
    <row r="155" spans="1:10" customFormat="1" x14ac:dyDescent="0.25">
      <c r="A155" s="67">
        <f t="shared" si="3"/>
        <v>108</v>
      </c>
      <c r="B155" s="68"/>
      <c r="C155" s="67">
        <v>120</v>
      </c>
      <c r="D155" s="68" t="s">
        <v>148</v>
      </c>
      <c r="E155" s="69">
        <v>6.3559322033898304</v>
      </c>
      <c r="F155" s="69">
        <v>1.1440677966101696</v>
      </c>
      <c r="G155" s="69">
        <v>7.5</v>
      </c>
      <c r="H155" s="4" t="s">
        <v>56</v>
      </c>
      <c r="I155" s="49" t="s">
        <v>57</v>
      </c>
      <c r="J155" s="59"/>
    </row>
    <row r="156" spans="1:10" customFormat="1" x14ac:dyDescent="0.25">
      <c r="A156" s="67">
        <f t="shared" si="3"/>
        <v>109</v>
      </c>
      <c r="B156" s="68"/>
      <c r="C156" s="67">
        <v>120</v>
      </c>
      <c r="D156" s="68" t="s">
        <v>149</v>
      </c>
      <c r="E156" s="69">
        <v>5.9322033898305087</v>
      </c>
      <c r="F156" s="69">
        <v>1.0677966101694913</v>
      </c>
      <c r="G156" s="69">
        <v>7</v>
      </c>
      <c r="H156" s="4" t="s">
        <v>56</v>
      </c>
      <c r="I156" s="49" t="s">
        <v>57</v>
      </c>
      <c r="J156" s="59"/>
    </row>
    <row r="157" spans="1:10" customFormat="1" x14ac:dyDescent="0.25">
      <c r="A157" s="67">
        <f t="shared" si="3"/>
        <v>110</v>
      </c>
      <c r="B157" s="68"/>
      <c r="C157" s="67">
        <v>120</v>
      </c>
      <c r="D157" s="68" t="s">
        <v>150</v>
      </c>
      <c r="E157" s="69">
        <v>5.5084745762711869</v>
      </c>
      <c r="F157" s="69">
        <v>0.99152542372881314</v>
      </c>
      <c r="G157" s="69">
        <v>6.5</v>
      </c>
      <c r="H157" s="4" t="s">
        <v>56</v>
      </c>
      <c r="I157" s="49" t="s">
        <v>57</v>
      </c>
      <c r="J157" s="59"/>
    </row>
    <row r="158" spans="1:10" customFormat="1" x14ac:dyDescent="0.25">
      <c r="A158" s="67">
        <f t="shared" si="3"/>
        <v>111</v>
      </c>
      <c r="B158" s="68"/>
      <c r="C158" s="67">
        <v>120</v>
      </c>
      <c r="D158" s="68" t="s">
        <v>151</v>
      </c>
      <c r="E158" s="69">
        <v>5.0847457627118651</v>
      </c>
      <c r="F158" s="69">
        <v>0.91525423728813493</v>
      </c>
      <c r="G158" s="69">
        <v>6</v>
      </c>
      <c r="H158" s="4" t="s">
        <v>56</v>
      </c>
      <c r="I158" s="49" t="s">
        <v>57</v>
      </c>
      <c r="J158" s="59"/>
    </row>
    <row r="159" spans="1:10" customFormat="1" x14ac:dyDescent="0.25">
      <c r="A159" s="67">
        <f t="shared" si="3"/>
        <v>112</v>
      </c>
      <c r="B159" s="68"/>
      <c r="C159" s="67">
        <v>120</v>
      </c>
      <c r="D159" s="68" t="s">
        <v>152</v>
      </c>
      <c r="E159" s="69">
        <v>3.3898305084745766</v>
      </c>
      <c r="F159" s="69">
        <v>0.61016949152542344</v>
      </c>
      <c r="G159" s="69">
        <v>4</v>
      </c>
      <c r="H159" s="4" t="s">
        <v>56</v>
      </c>
      <c r="I159" s="49" t="s">
        <v>57</v>
      </c>
      <c r="J159" s="59"/>
    </row>
    <row r="160" spans="1:10" customFormat="1" x14ac:dyDescent="0.25">
      <c r="A160" s="67">
        <f t="shared" si="3"/>
        <v>113</v>
      </c>
      <c r="B160" s="68"/>
      <c r="C160" s="67">
        <v>120</v>
      </c>
      <c r="D160" s="68" t="s">
        <v>153</v>
      </c>
      <c r="E160" s="69">
        <v>1.6949152542372883</v>
      </c>
      <c r="F160" s="69">
        <v>0.30508474576271172</v>
      </c>
      <c r="G160" s="69">
        <v>2</v>
      </c>
      <c r="H160" s="4" t="s">
        <v>56</v>
      </c>
      <c r="I160" s="49" t="s">
        <v>57</v>
      </c>
      <c r="J160" s="59"/>
    </row>
    <row r="161" spans="1:10" customFormat="1" x14ac:dyDescent="0.25">
      <c r="A161" s="67">
        <f t="shared" si="3"/>
        <v>114</v>
      </c>
      <c r="B161" s="68"/>
      <c r="C161" s="67">
        <v>120</v>
      </c>
      <c r="D161" s="68" t="s">
        <v>154</v>
      </c>
      <c r="E161" s="69">
        <v>4.2372881355932206</v>
      </c>
      <c r="F161" s="69">
        <v>0.76271186440677941</v>
      </c>
      <c r="G161" s="69">
        <v>5</v>
      </c>
      <c r="H161" s="4" t="s">
        <v>56</v>
      </c>
      <c r="I161" s="49" t="s">
        <v>57</v>
      </c>
      <c r="J161" s="59"/>
    </row>
    <row r="162" spans="1:10" customFormat="1" x14ac:dyDescent="0.25">
      <c r="A162" s="198" t="s">
        <v>155</v>
      </c>
      <c r="B162" s="199"/>
      <c r="C162" s="199"/>
      <c r="D162" s="200"/>
      <c r="E162" s="13"/>
      <c r="F162" s="14"/>
      <c r="G162" s="14"/>
      <c r="H162" s="9"/>
      <c r="I162" s="47"/>
      <c r="J162" s="59"/>
    </row>
    <row r="163" spans="1:10" customFormat="1" x14ac:dyDescent="0.25">
      <c r="A163" s="189" t="s">
        <v>156</v>
      </c>
      <c r="B163" s="190"/>
      <c r="C163" s="190"/>
      <c r="D163" s="191" t="s">
        <v>89</v>
      </c>
      <c r="E163" s="13"/>
      <c r="F163" s="14"/>
      <c r="G163" s="14"/>
      <c r="H163" s="9"/>
      <c r="I163" s="47"/>
      <c r="J163" s="59"/>
    </row>
    <row r="164" spans="1:10" customFormat="1" x14ac:dyDescent="0.25">
      <c r="A164" s="67">
        <f xml:space="preserve"> A161+1</f>
        <v>115</v>
      </c>
      <c r="B164" s="68"/>
      <c r="C164" s="67">
        <v>120</v>
      </c>
      <c r="D164" s="68" t="s">
        <v>157</v>
      </c>
      <c r="E164" s="69">
        <v>423.72881355932208</v>
      </c>
      <c r="F164" s="69">
        <v>76.271186440677923</v>
      </c>
      <c r="G164" s="69">
        <v>500</v>
      </c>
      <c r="H164" s="4" t="s">
        <v>56</v>
      </c>
      <c r="I164" s="49" t="s">
        <v>57</v>
      </c>
      <c r="J164" s="59"/>
    </row>
    <row r="165" spans="1:10" customFormat="1" x14ac:dyDescent="0.25">
      <c r="A165" s="67">
        <f xml:space="preserve"> A164+1</f>
        <v>116</v>
      </c>
      <c r="B165" s="68"/>
      <c r="C165" s="67">
        <v>120</v>
      </c>
      <c r="D165" s="68" t="s">
        <v>158</v>
      </c>
      <c r="E165" s="69">
        <v>84.745762711864415</v>
      </c>
      <c r="F165" s="69">
        <v>15.254237288135585</v>
      </c>
      <c r="G165" s="69">
        <v>100</v>
      </c>
      <c r="H165" s="4" t="s">
        <v>56</v>
      </c>
      <c r="I165" s="49" t="s">
        <v>57</v>
      </c>
      <c r="J165" s="59"/>
    </row>
    <row r="166" spans="1:10" customFormat="1" x14ac:dyDescent="0.25">
      <c r="A166" s="67">
        <f xml:space="preserve"> A165+1</f>
        <v>117</v>
      </c>
      <c r="B166" s="68"/>
      <c r="C166" s="67">
        <v>120</v>
      </c>
      <c r="D166" s="68" t="s">
        <v>159</v>
      </c>
      <c r="E166" s="69">
        <v>84.745762711864415</v>
      </c>
      <c r="F166" s="69">
        <v>15.254237288135585</v>
      </c>
      <c r="G166" s="69">
        <v>100</v>
      </c>
      <c r="H166" s="4" t="s">
        <v>56</v>
      </c>
      <c r="I166" s="49" t="s">
        <v>57</v>
      </c>
      <c r="J166" s="59"/>
    </row>
    <row r="167" spans="1:10" customFormat="1" x14ac:dyDescent="0.25">
      <c r="A167" s="67">
        <f xml:space="preserve"> A166+1</f>
        <v>118</v>
      </c>
      <c r="B167" s="68"/>
      <c r="C167" s="67">
        <v>120</v>
      </c>
      <c r="D167" s="68" t="s">
        <v>160</v>
      </c>
      <c r="E167" s="69">
        <v>423.72881355932208</v>
      </c>
      <c r="F167" s="69">
        <v>76.271186440677923</v>
      </c>
      <c r="G167" s="69">
        <v>500</v>
      </c>
      <c r="H167" s="4" t="s">
        <v>56</v>
      </c>
      <c r="I167" s="49" t="s">
        <v>57</v>
      </c>
      <c r="J167" s="59"/>
    </row>
    <row r="168" spans="1:10" customFormat="1" x14ac:dyDescent="0.25">
      <c r="A168" s="189" t="s">
        <v>1662</v>
      </c>
      <c r="B168" s="190"/>
      <c r="C168" s="190"/>
      <c r="D168" s="191"/>
      <c r="E168" s="189"/>
      <c r="F168" s="190"/>
      <c r="G168" s="190"/>
      <c r="H168" s="191"/>
      <c r="I168" s="71"/>
      <c r="J168" s="59"/>
    </row>
    <row r="169" spans="1:10" customFormat="1" x14ac:dyDescent="0.25">
      <c r="A169" s="67">
        <f xml:space="preserve"> A167+1</f>
        <v>119</v>
      </c>
      <c r="B169" s="68"/>
      <c r="C169" s="67">
        <v>106</v>
      </c>
      <c r="D169" s="68" t="s">
        <v>161</v>
      </c>
      <c r="E169" s="69">
        <v>30.47</v>
      </c>
      <c r="F169" s="69">
        <v>6.68</v>
      </c>
      <c r="G169" s="69">
        <v>37.15</v>
      </c>
      <c r="H169" s="4" t="s">
        <v>56</v>
      </c>
      <c r="I169" s="49" t="s">
        <v>162</v>
      </c>
      <c r="J169" s="59"/>
    </row>
    <row r="170" spans="1:10" customFormat="1" x14ac:dyDescent="0.25">
      <c r="A170" s="67">
        <f xml:space="preserve"> A169+1</f>
        <v>120</v>
      </c>
      <c r="B170" s="68"/>
      <c r="C170" s="67">
        <v>106</v>
      </c>
      <c r="D170" s="68" t="s">
        <v>163</v>
      </c>
      <c r="E170" s="16">
        <v>60.93</v>
      </c>
      <c r="F170" s="16">
        <v>13.37</v>
      </c>
      <c r="G170" s="16">
        <v>74.3</v>
      </c>
      <c r="H170" s="5" t="s">
        <v>56</v>
      </c>
      <c r="I170" s="50" t="s">
        <v>162</v>
      </c>
      <c r="J170" s="59"/>
    </row>
    <row r="171" spans="1:10" customFormat="1" ht="35.25" customHeight="1" x14ac:dyDescent="0.25">
      <c r="A171" s="202" t="s">
        <v>1663</v>
      </c>
      <c r="B171" s="203"/>
      <c r="C171" s="203"/>
      <c r="D171" s="204"/>
      <c r="E171" s="13"/>
      <c r="F171" s="14"/>
      <c r="G171" s="14"/>
      <c r="H171" s="9"/>
      <c r="I171" s="183"/>
      <c r="J171" s="23"/>
    </row>
    <row r="172" spans="1:10" customFormat="1" x14ac:dyDescent="0.25">
      <c r="A172" s="67">
        <f xml:space="preserve"> A170+1</f>
        <v>121</v>
      </c>
      <c r="B172" s="68"/>
      <c r="C172" s="63">
        <v>106</v>
      </c>
      <c r="D172" s="64" t="s">
        <v>1555</v>
      </c>
      <c r="E172" s="15">
        <v>1500</v>
      </c>
      <c r="F172" s="15">
        <v>270</v>
      </c>
      <c r="G172" s="15">
        <v>1770</v>
      </c>
      <c r="H172" s="6" t="s">
        <v>20</v>
      </c>
      <c r="I172" s="48" t="s">
        <v>162</v>
      </c>
      <c r="J172" s="59"/>
    </row>
    <row r="173" spans="1:10" customFormat="1" x14ac:dyDescent="0.25">
      <c r="A173" s="67">
        <f>A172+1</f>
        <v>122</v>
      </c>
      <c r="B173" s="68"/>
      <c r="C173" s="63">
        <v>106</v>
      </c>
      <c r="D173" s="64" t="s">
        <v>1556</v>
      </c>
      <c r="E173" s="69">
        <v>3000</v>
      </c>
      <c r="F173" s="69">
        <v>540</v>
      </c>
      <c r="G173" s="69">
        <v>3540</v>
      </c>
      <c r="H173" s="4" t="s">
        <v>20</v>
      </c>
      <c r="I173" s="49" t="s">
        <v>162</v>
      </c>
      <c r="J173" s="59"/>
    </row>
    <row r="174" spans="1:10" customFormat="1" x14ac:dyDescent="0.25">
      <c r="A174" s="67">
        <f t="shared" ref="A174:A183" si="4">A173+1</f>
        <v>123</v>
      </c>
      <c r="B174" s="68"/>
      <c r="C174" s="63">
        <v>106</v>
      </c>
      <c r="D174" s="64" t="s">
        <v>1557</v>
      </c>
      <c r="E174" s="69">
        <v>6000</v>
      </c>
      <c r="F174" s="69">
        <v>1080</v>
      </c>
      <c r="G174" s="69">
        <v>7080</v>
      </c>
      <c r="H174" s="4" t="s">
        <v>20</v>
      </c>
      <c r="I174" s="49" t="s">
        <v>162</v>
      </c>
      <c r="J174" s="59"/>
    </row>
    <row r="175" spans="1:10" customFormat="1" x14ac:dyDescent="0.25">
      <c r="A175" s="67">
        <f t="shared" si="4"/>
        <v>124</v>
      </c>
      <c r="B175" s="68"/>
      <c r="C175" s="63">
        <v>106</v>
      </c>
      <c r="D175" s="64" t="s">
        <v>1558</v>
      </c>
      <c r="E175" s="69">
        <v>9000</v>
      </c>
      <c r="F175" s="69">
        <v>1620</v>
      </c>
      <c r="G175" s="69">
        <v>10620</v>
      </c>
      <c r="H175" s="4" t="s">
        <v>20</v>
      </c>
      <c r="I175" s="49" t="s">
        <v>162</v>
      </c>
      <c r="J175" s="59"/>
    </row>
    <row r="176" spans="1:10" customFormat="1" x14ac:dyDescent="0.25">
      <c r="A176" s="67">
        <f t="shared" si="4"/>
        <v>125</v>
      </c>
      <c r="B176" s="68"/>
      <c r="C176" s="63">
        <v>106</v>
      </c>
      <c r="D176" s="64" t="s">
        <v>1559</v>
      </c>
      <c r="E176" s="69">
        <v>15000</v>
      </c>
      <c r="F176" s="69">
        <v>2700</v>
      </c>
      <c r="G176" s="69">
        <v>17700</v>
      </c>
      <c r="H176" s="4" t="s">
        <v>20</v>
      </c>
      <c r="I176" s="49" t="s">
        <v>162</v>
      </c>
      <c r="J176" s="59"/>
    </row>
    <row r="177" spans="1:10" customFormat="1" x14ac:dyDescent="0.25">
      <c r="A177" s="67">
        <f t="shared" si="4"/>
        <v>126</v>
      </c>
      <c r="B177" s="68"/>
      <c r="C177" s="63">
        <v>106</v>
      </c>
      <c r="D177" s="64" t="s">
        <v>1560</v>
      </c>
      <c r="E177" s="69">
        <v>250000</v>
      </c>
      <c r="F177" s="69">
        <v>45000</v>
      </c>
      <c r="G177" s="69">
        <v>295000</v>
      </c>
      <c r="H177" s="4" t="s">
        <v>20</v>
      </c>
      <c r="I177" s="49" t="s">
        <v>162</v>
      </c>
      <c r="J177" s="59"/>
    </row>
    <row r="178" spans="1:10" customFormat="1" x14ac:dyDescent="0.25">
      <c r="A178" s="67">
        <f t="shared" si="4"/>
        <v>127</v>
      </c>
      <c r="B178" s="68"/>
      <c r="C178" s="63">
        <v>106</v>
      </c>
      <c r="D178" s="64" t="s">
        <v>1561</v>
      </c>
      <c r="E178" s="69">
        <v>3000</v>
      </c>
      <c r="F178" s="69">
        <v>540</v>
      </c>
      <c r="G178" s="69">
        <v>3540</v>
      </c>
      <c r="H178" s="4" t="s">
        <v>20</v>
      </c>
      <c r="I178" s="49" t="s">
        <v>162</v>
      </c>
      <c r="J178" s="59"/>
    </row>
    <row r="179" spans="1:10" customFormat="1" x14ac:dyDescent="0.25">
      <c r="A179" s="67">
        <f t="shared" si="4"/>
        <v>128</v>
      </c>
      <c r="B179" s="68"/>
      <c r="C179" s="63">
        <v>106</v>
      </c>
      <c r="D179" s="64" t="s">
        <v>1562</v>
      </c>
      <c r="E179" s="69">
        <v>6000</v>
      </c>
      <c r="F179" s="69">
        <v>1080</v>
      </c>
      <c r="G179" s="69">
        <v>7080</v>
      </c>
      <c r="H179" s="4" t="s">
        <v>20</v>
      </c>
      <c r="I179" s="49" t="s">
        <v>162</v>
      </c>
      <c r="J179" s="59"/>
    </row>
    <row r="180" spans="1:10" customFormat="1" x14ac:dyDescent="0.25">
      <c r="A180" s="67">
        <f t="shared" si="4"/>
        <v>129</v>
      </c>
      <c r="B180" s="68"/>
      <c r="C180" s="63">
        <v>106</v>
      </c>
      <c r="D180" s="64" t="s">
        <v>1563</v>
      </c>
      <c r="E180" s="69">
        <v>12000</v>
      </c>
      <c r="F180" s="69">
        <v>2160</v>
      </c>
      <c r="G180" s="69">
        <v>14160</v>
      </c>
      <c r="H180" s="4" t="s">
        <v>20</v>
      </c>
      <c r="I180" s="49" t="s">
        <v>162</v>
      </c>
      <c r="J180" s="59"/>
    </row>
    <row r="181" spans="1:10" customFormat="1" x14ac:dyDescent="0.25">
      <c r="A181" s="67">
        <f t="shared" si="4"/>
        <v>130</v>
      </c>
      <c r="B181" s="68"/>
      <c r="C181" s="63">
        <v>106</v>
      </c>
      <c r="D181" s="64" t="s">
        <v>1564</v>
      </c>
      <c r="E181" s="69">
        <v>18000</v>
      </c>
      <c r="F181" s="69">
        <v>3240</v>
      </c>
      <c r="G181" s="69">
        <v>21240</v>
      </c>
      <c r="H181" s="4" t="s">
        <v>20</v>
      </c>
      <c r="I181" s="49" t="s">
        <v>162</v>
      </c>
      <c r="J181" s="59"/>
    </row>
    <row r="182" spans="1:10" customFormat="1" x14ac:dyDescent="0.25">
      <c r="A182" s="67">
        <f t="shared" si="4"/>
        <v>131</v>
      </c>
      <c r="B182" s="68"/>
      <c r="C182" s="63">
        <v>106</v>
      </c>
      <c r="D182" s="64" t="s">
        <v>1565</v>
      </c>
      <c r="E182" s="69">
        <v>30000</v>
      </c>
      <c r="F182" s="69">
        <v>5400</v>
      </c>
      <c r="G182" s="69">
        <v>35400</v>
      </c>
      <c r="H182" s="4" t="s">
        <v>20</v>
      </c>
      <c r="I182" s="49" t="s">
        <v>162</v>
      </c>
      <c r="J182" s="59"/>
    </row>
    <row r="183" spans="1:10" customFormat="1" x14ac:dyDescent="0.25">
      <c r="A183" s="67">
        <f t="shared" si="4"/>
        <v>132</v>
      </c>
      <c r="B183" s="68"/>
      <c r="C183" s="63">
        <v>106</v>
      </c>
      <c r="D183" s="64" t="s">
        <v>1566</v>
      </c>
      <c r="E183" s="69">
        <v>500000</v>
      </c>
      <c r="F183" s="69">
        <v>90000</v>
      </c>
      <c r="G183" s="69">
        <v>590000</v>
      </c>
      <c r="H183" s="4" t="s">
        <v>20</v>
      </c>
      <c r="I183" s="49" t="s">
        <v>162</v>
      </c>
      <c r="J183" s="59"/>
    </row>
    <row r="184" spans="1:10" customFormat="1" ht="33.75" customHeight="1" x14ac:dyDescent="0.25">
      <c r="A184" s="202" t="s">
        <v>1664</v>
      </c>
      <c r="B184" s="203"/>
      <c r="C184" s="203"/>
      <c r="D184" s="204"/>
      <c r="E184" s="14"/>
      <c r="F184" s="14"/>
      <c r="G184" s="14"/>
      <c r="H184" s="9"/>
      <c r="I184" s="47"/>
      <c r="J184" s="59"/>
    </row>
    <row r="185" spans="1:10" x14ac:dyDescent="0.25">
      <c r="A185" s="185" t="s">
        <v>164</v>
      </c>
      <c r="B185" s="186"/>
      <c r="C185" s="186"/>
      <c r="D185" s="186"/>
      <c r="E185" s="186"/>
      <c r="F185" s="186"/>
      <c r="G185" s="186"/>
      <c r="H185" s="186"/>
      <c r="I185" s="201"/>
    </row>
    <row r="186" spans="1:10" x14ac:dyDescent="0.25">
      <c r="A186" s="67">
        <f>A183+1</f>
        <v>133</v>
      </c>
      <c r="B186" s="68"/>
      <c r="C186" s="67">
        <v>112</v>
      </c>
      <c r="D186" s="68" t="s">
        <v>1537</v>
      </c>
      <c r="E186" s="69">
        <f t="shared" ref="E186:E192" si="5">SUM(G186/1.18)</f>
        <v>27966.101694915254</v>
      </c>
      <c r="F186" s="69">
        <f>SUM(E186*0.18)</f>
        <v>5033.8983050847455</v>
      </c>
      <c r="G186" s="13">
        <v>33000</v>
      </c>
      <c r="H186" s="4" t="s">
        <v>20</v>
      </c>
      <c r="I186" s="49" t="s">
        <v>165</v>
      </c>
    </row>
    <row r="187" spans="1:10" x14ac:dyDescent="0.25">
      <c r="A187" s="67">
        <f>A186+1</f>
        <v>134</v>
      </c>
      <c r="B187" s="68"/>
      <c r="C187" s="67">
        <v>112</v>
      </c>
      <c r="D187" s="68" t="s">
        <v>166</v>
      </c>
      <c r="E187" s="69">
        <f t="shared" si="5"/>
        <v>55932.203389830509</v>
      </c>
      <c r="F187" s="69">
        <f t="shared" ref="F187:F253" si="6">SUM(E187*0.18)</f>
        <v>10067.796610169491</v>
      </c>
      <c r="G187" s="13">
        <v>66000</v>
      </c>
      <c r="H187" s="4" t="s">
        <v>20</v>
      </c>
      <c r="I187" s="49" t="s">
        <v>165</v>
      </c>
    </row>
    <row r="188" spans="1:10" x14ac:dyDescent="0.25">
      <c r="A188" s="67">
        <f t="shared" ref="A188:A192" si="7">A187+1</f>
        <v>135</v>
      </c>
      <c r="B188" s="68"/>
      <c r="C188" s="67">
        <v>112</v>
      </c>
      <c r="D188" s="68" t="s">
        <v>1538</v>
      </c>
      <c r="E188" s="69">
        <f t="shared" si="5"/>
        <v>111525.42372881356</v>
      </c>
      <c r="F188" s="69">
        <f t="shared" si="6"/>
        <v>20074.576271186441</v>
      </c>
      <c r="G188" s="13">
        <v>131600</v>
      </c>
      <c r="H188" s="4" t="s">
        <v>20</v>
      </c>
      <c r="I188" s="49" t="s">
        <v>165</v>
      </c>
    </row>
    <row r="189" spans="1:10" x14ac:dyDescent="0.25">
      <c r="A189" s="67">
        <f t="shared" si="7"/>
        <v>136</v>
      </c>
      <c r="B189" s="68"/>
      <c r="C189" s="67">
        <v>112</v>
      </c>
      <c r="D189" s="68" t="s">
        <v>1539</v>
      </c>
      <c r="E189" s="69">
        <f t="shared" si="5"/>
        <v>175000</v>
      </c>
      <c r="F189" s="69">
        <f t="shared" si="6"/>
        <v>31500</v>
      </c>
      <c r="G189" s="13">
        <v>206500</v>
      </c>
      <c r="H189" s="4" t="s">
        <v>20</v>
      </c>
      <c r="I189" s="49" t="s">
        <v>165</v>
      </c>
    </row>
    <row r="190" spans="1:10" x14ac:dyDescent="0.25">
      <c r="A190" s="67">
        <f t="shared" si="7"/>
        <v>137</v>
      </c>
      <c r="B190" s="68"/>
      <c r="C190" s="67">
        <v>112</v>
      </c>
      <c r="D190" s="68" t="s">
        <v>1536</v>
      </c>
      <c r="E190" s="69">
        <f t="shared" si="5"/>
        <v>350000</v>
      </c>
      <c r="F190" s="69">
        <f t="shared" si="6"/>
        <v>63000</v>
      </c>
      <c r="G190" s="13">
        <v>413000</v>
      </c>
      <c r="H190" s="4" t="s">
        <v>20</v>
      </c>
      <c r="I190" s="49" t="s">
        <v>165</v>
      </c>
    </row>
    <row r="191" spans="1:10" x14ac:dyDescent="0.25">
      <c r="A191" s="67">
        <f t="shared" si="7"/>
        <v>138</v>
      </c>
      <c r="B191" s="68"/>
      <c r="C191" s="67">
        <v>112</v>
      </c>
      <c r="D191" s="68" t="s">
        <v>1535</v>
      </c>
      <c r="E191" s="69">
        <f t="shared" si="5"/>
        <v>700000</v>
      </c>
      <c r="F191" s="69">
        <f t="shared" si="6"/>
        <v>126000</v>
      </c>
      <c r="G191" s="13">
        <v>826000</v>
      </c>
      <c r="H191" s="4" t="s">
        <v>20</v>
      </c>
      <c r="I191" s="49" t="s">
        <v>165</v>
      </c>
    </row>
    <row r="192" spans="1:10" x14ac:dyDescent="0.25">
      <c r="A192" s="67">
        <f t="shared" si="7"/>
        <v>139</v>
      </c>
      <c r="B192" s="68"/>
      <c r="C192" s="67">
        <v>112</v>
      </c>
      <c r="D192" s="68" t="s">
        <v>167</v>
      </c>
      <c r="E192" s="69">
        <f t="shared" si="5"/>
        <v>1400000</v>
      </c>
      <c r="F192" s="69">
        <f t="shared" si="6"/>
        <v>252000</v>
      </c>
      <c r="G192" s="13">
        <v>1652000</v>
      </c>
      <c r="H192" s="4" t="s">
        <v>20</v>
      </c>
      <c r="I192" s="49" t="s">
        <v>165</v>
      </c>
    </row>
    <row r="193" spans="1:9" x14ac:dyDescent="0.25">
      <c r="A193" s="189" t="s">
        <v>168</v>
      </c>
      <c r="B193" s="190"/>
      <c r="C193" s="190"/>
      <c r="D193" s="191"/>
      <c r="E193" s="13"/>
      <c r="F193" s="14"/>
      <c r="G193" s="14"/>
      <c r="H193" s="9"/>
      <c r="I193" s="47"/>
    </row>
    <row r="194" spans="1:9" ht="31.5" x14ac:dyDescent="0.25">
      <c r="A194" s="67">
        <f>A192+1</f>
        <v>140</v>
      </c>
      <c r="B194" s="68"/>
      <c r="C194" s="67">
        <v>112</v>
      </c>
      <c r="D194" s="68" t="s">
        <v>1540</v>
      </c>
      <c r="E194" s="69">
        <f t="shared" ref="E194:E200" si="8">SUM(G194/1.18)</f>
        <v>27966.101694915254</v>
      </c>
      <c r="F194" s="69">
        <f t="shared" si="6"/>
        <v>5033.8983050847455</v>
      </c>
      <c r="G194" s="13">
        <v>33000</v>
      </c>
      <c r="H194" s="4" t="s">
        <v>20</v>
      </c>
      <c r="I194" s="49" t="s">
        <v>165</v>
      </c>
    </row>
    <row r="195" spans="1:9" ht="31.5" x14ac:dyDescent="0.25">
      <c r="A195" s="67">
        <f t="shared" ref="A195:A200" si="9" xml:space="preserve"> A194+1</f>
        <v>141</v>
      </c>
      <c r="B195" s="68"/>
      <c r="C195" s="67">
        <v>112</v>
      </c>
      <c r="D195" s="68" t="s">
        <v>169</v>
      </c>
      <c r="E195" s="69">
        <f t="shared" si="8"/>
        <v>55932.203389830509</v>
      </c>
      <c r="F195" s="69">
        <f t="shared" si="6"/>
        <v>10067.796610169491</v>
      </c>
      <c r="G195" s="13">
        <v>66000</v>
      </c>
      <c r="H195" s="4" t="s">
        <v>20</v>
      </c>
      <c r="I195" s="49" t="s">
        <v>165</v>
      </c>
    </row>
    <row r="196" spans="1:9" ht="31.5" x14ac:dyDescent="0.25">
      <c r="A196" s="67">
        <f t="shared" si="9"/>
        <v>142</v>
      </c>
      <c r="B196" s="68"/>
      <c r="C196" s="67">
        <v>112</v>
      </c>
      <c r="D196" s="68" t="s">
        <v>1541</v>
      </c>
      <c r="E196" s="69">
        <f t="shared" si="8"/>
        <v>111525.42372881356</v>
      </c>
      <c r="F196" s="69">
        <f t="shared" si="6"/>
        <v>20074.576271186441</v>
      </c>
      <c r="G196" s="13">
        <v>131600</v>
      </c>
      <c r="H196" s="4" t="s">
        <v>20</v>
      </c>
      <c r="I196" s="49" t="s">
        <v>165</v>
      </c>
    </row>
    <row r="197" spans="1:9" ht="31.5" x14ac:dyDescent="0.25">
      <c r="A197" s="67">
        <f t="shared" si="9"/>
        <v>143</v>
      </c>
      <c r="B197" s="68"/>
      <c r="C197" s="67">
        <v>112</v>
      </c>
      <c r="D197" s="68" t="s">
        <v>1542</v>
      </c>
      <c r="E197" s="69">
        <f t="shared" si="8"/>
        <v>175000</v>
      </c>
      <c r="F197" s="69">
        <f t="shared" si="6"/>
        <v>31500</v>
      </c>
      <c r="G197" s="13">
        <v>206500</v>
      </c>
      <c r="H197" s="4" t="s">
        <v>20</v>
      </c>
      <c r="I197" s="49" t="s">
        <v>165</v>
      </c>
    </row>
    <row r="198" spans="1:9" ht="31.5" x14ac:dyDescent="0.25">
      <c r="A198" s="67">
        <f t="shared" si="9"/>
        <v>144</v>
      </c>
      <c r="B198" s="68"/>
      <c r="C198" s="67">
        <v>112</v>
      </c>
      <c r="D198" s="68" t="s">
        <v>1543</v>
      </c>
      <c r="E198" s="69">
        <f t="shared" si="8"/>
        <v>350000</v>
      </c>
      <c r="F198" s="69">
        <f t="shared" si="6"/>
        <v>63000</v>
      </c>
      <c r="G198" s="13">
        <v>413000</v>
      </c>
      <c r="H198" s="4" t="s">
        <v>20</v>
      </c>
      <c r="I198" s="49" t="s">
        <v>165</v>
      </c>
    </row>
    <row r="199" spans="1:9" ht="31.5" x14ac:dyDescent="0.25">
      <c r="A199" s="67">
        <f t="shared" si="9"/>
        <v>145</v>
      </c>
      <c r="B199" s="68"/>
      <c r="C199" s="67">
        <v>112</v>
      </c>
      <c r="D199" s="68" t="s">
        <v>1544</v>
      </c>
      <c r="E199" s="69">
        <f t="shared" si="8"/>
        <v>700000</v>
      </c>
      <c r="F199" s="69">
        <f t="shared" si="6"/>
        <v>126000</v>
      </c>
      <c r="G199" s="13">
        <v>826000</v>
      </c>
      <c r="H199" s="4" t="s">
        <v>20</v>
      </c>
      <c r="I199" s="49" t="s">
        <v>165</v>
      </c>
    </row>
    <row r="200" spans="1:9" x14ac:dyDescent="0.25">
      <c r="A200" s="67">
        <f t="shared" si="9"/>
        <v>146</v>
      </c>
      <c r="B200" s="68"/>
      <c r="C200" s="67">
        <v>112</v>
      </c>
      <c r="D200" s="68" t="s">
        <v>170</v>
      </c>
      <c r="E200" s="69">
        <f t="shared" si="8"/>
        <v>1400000</v>
      </c>
      <c r="F200" s="69">
        <f t="shared" si="6"/>
        <v>252000</v>
      </c>
      <c r="G200" s="13">
        <v>1652000</v>
      </c>
      <c r="H200" s="4" t="s">
        <v>20</v>
      </c>
      <c r="I200" s="49" t="s">
        <v>165</v>
      </c>
    </row>
    <row r="201" spans="1:9" x14ac:dyDescent="0.25">
      <c r="A201" s="189" t="s">
        <v>1592</v>
      </c>
      <c r="B201" s="190"/>
      <c r="C201" s="190"/>
      <c r="D201" s="191"/>
      <c r="E201" s="13"/>
      <c r="F201" s="14"/>
      <c r="G201" s="14"/>
      <c r="H201" s="9"/>
      <c r="I201" s="47"/>
    </row>
    <row r="202" spans="1:9" x14ac:dyDescent="0.25">
      <c r="A202" s="67">
        <f>A200+1</f>
        <v>147</v>
      </c>
      <c r="B202" s="9"/>
      <c r="C202" s="67">
        <v>106</v>
      </c>
      <c r="D202" s="90" t="s">
        <v>1593</v>
      </c>
      <c r="E202" s="69">
        <f>SUM(G202/1.18)</f>
        <v>2542.3728813559323</v>
      </c>
      <c r="F202" s="69">
        <f t="shared" ref="F202" si="10">SUM(E202*0.18)</f>
        <v>457.62711864406782</v>
      </c>
      <c r="G202" s="69">
        <v>3000</v>
      </c>
      <c r="H202" s="4" t="s">
        <v>20</v>
      </c>
      <c r="I202" s="70" t="s">
        <v>21</v>
      </c>
    </row>
    <row r="203" spans="1:9" x14ac:dyDescent="0.25">
      <c r="A203" s="189" t="s">
        <v>171</v>
      </c>
      <c r="B203" s="190"/>
      <c r="C203" s="190"/>
      <c r="D203" s="191"/>
      <c r="E203" s="91"/>
      <c r="F203" s="92"/>
      <c r="G203" s="92"/>
      <c r="H203" s="92"/>
      <c r="I203" s="93"/>
    </row>
    <row r="204" spans="1:9" x14ac:dyDescent="0.25">
      <c r="A204" s="67">
        <f>A202+1</f>
        <v>148</v>
      </c>
      <c r="B204" s="68"/>
      <c r="C204" s="67">
        <v>106</v>
      </c>
      <c r="D204" s="68" t="s">
        <v>172</v>
      </c>
      <c r="E204" s="69">
        <f>SUM(G204/1.18)</f>
        <v>6355.9322033898306</v>
      </c>
      <c r="F204" s="69">
        <f t="shared" si="6"/>
        <v>1144.0677966101696</v>
      </c>
      <c r="G204" s="94">
        <v>7500</v>
      </c>
      <c r="H204" s="4" t="s">
        <v>20</v>
      </c>
      <c r="I204" s="49" t="s">
        <v>165</v>
      </c>
    </row>
    <row r="205" spans="1:9" x14ac:dyDescent="0.25">
      <c r="A205" s="67">
        <f t="shared" ref="A205" si="11" xml:space="preserve"> A204+1</f>
        <v>149</v>
      </c>
      <c r="B205" s="68"/>
      <c r="C205" s="67">
        <v>106</v>
      </c>
      <c r="D205" s="68" t="s">
        <v>173</v>
      </c>
      <c r="E205" s="69">
        <f>SUM(G205/1.18)</f>
        <v>2161.0169491525426</v>
      </c>
      <c r="F205" s="69">
        <f t="shared" si="6"/>
        <v>388.98305084745766</v>
      </c>
      <c r="G205" s="94">
        <v>2550</v>
      </c>
      <c r="H205" s="4" t="s">
        <v>20</v>
      </c>
      <c r="I205" s="49" t="s">
        <v>165</v>
      </c>
    </row>
    <row r="206" spans="1:9" x14ac:dyDescent="0.25">
      <c r="A206" s="189" t="s">
        <v>174</v>
      </c>
      <c r="B206" s="190"/>
      <c r="C206" s="190"/>
      <c r="D206" s="191"/>
      <c r="E206" s="91"/>
      <c r="F206" s="92"/>
      <c r="G206" s="92"/>
      <c r="H206" s="92"/>
      <c r="I206" s="93"/>
    </row>
    <row r="207" spans="1:9" x14ac:dyDescent="0.25">
      <c r="A207" s="67">
        <f>A205+1</f>
        <v>150</v>
      </c>
      <c r="B207" s="68"/>
      <c r="C207" s="67">
        <v>106</v>
      </c>
      <c r="D207" s="68" t="s">
        <v>175</v>
      </c>
      <c r="E207" s="69">
        <f t="shared" ref="E207:E247" si="12">SUM(G207/1.18)</f>
        <v>17161.016949152545</v>
      </c>
      <c r="F207" s="69">
        <f t="shared" si="6"/>
        <v>3088.9830508474579</v>
      </c>
      <c r="G207" s="94">
        <v>20250</v>
      </c>
      <c r="H207" s="4" t="s">
        <v>20</v>
      </c>
      <c r="I207" s="49" t="s">
        <v>165</v>
      </c>
    </row>
    <row r="208" spans="1:9" x14ac:dyDescent="0.25">
      <c r="A208" s="67">
        <f t="shared" ref="A208:A247" si="13" xml:space="preserve"> A207+1</f>
        <v>151</v>
      </c>
      <c r="B208" s="68"/>
      <c r="C208" s="67">
        <v>106</v>
      </c>
      <c r="D208" s="68" t="s">
        <v>176</v>
      </c>
      <c r="E208" s="69">
        <f t="shared" si="12"/>
        <v>6355.9322033898306</v>
      </c>
      <c r="F208" s="69">
        <f t="shared" si="6"/>
        <v>1144.0677966101696</v>
      </c>
      <c r="G208" s="94">
        <v>7500</v>
      </c>
      <c r="H208" s="4" t="s">
        <v>20</v>
      </c>
      <c r="I208" s="49" t="s">
        <v>165</v>
      </c>
    </row>
    <row r="209" spans="1:9" x14ac:dyDescent="0.25">
      <c r="A209" s="67">
        <f t="shared" si="13"/>
        <v>152</v>
      </c>
      <c r="B209" s="68"/>
      <c r="C209" s="67">
        <v>106</v>
      </c>
      <c r="D209" s="68" t="s">
        <v>177</v>
      </c>
      <c r="E209" s="69">
        <f t="shared" si="12"/>
        <v>13453.389830508475</v>
      </c>
      <c r="F209" s="69">
        <f t="shared" si="6"/>
        <v>2421.6101694915255</v>
      </c>
      <c r="G209" s="94">
        <v>15875</v>
      </c>
      <c r="H209" s="4" t="s">
        <v>20</v>
      </c>
      <c r="I209" s="49" t="s">
        <v>165</v>
      </c>
    </row>
    <row r="210" spans="1:9" x14ac:dyDescent="0.25">
      <c r="A210" s="67">
        <f t="shared" si="13"/>
        <v>153</v>
      </c>
      <c r="B210" s="68"/>
      <c r="C210" s="67">
        <v>106</v>
      </c>
      <c r="D210" s="68" t="s">
        <v>178</v>
      </c>
      <c r="E210" s="69">
        <f t="shared" si="12"/>
        <v>5508.4745762711864</v>
      </c>
      <c r="F210" s="69">
        <f t="shared" si="6"/>
        <v>991.52542372881351</v>
      </c>
      <c r="G210" s="94">
        <v>6500</v>
      </c>
      <c r="H210" s="4" t="s">
        <v>20</v>
      </c>
      <c r="I210" s="49" t="s">
        <v>165</v>
      </c>
    </row>
    <row r="211" spans="1:9" x14ac:dyDescent="0.25">
      <c r="A211" s="67">
        <f t="shared" si="13"/>
        <v>154</v>
      </c>
      <c r="B211" s="68"/>
      <c r="C211" s="67">
        <v>106</v>
      </c>
      <c r="D211" s="68" t="s">
        <v>179</v>
      </c>
      <c r="E211" s="69">
        <f t="shared" si="12"/>
        <v>13453.389830508475</v>
      </c>
      <c r="F211" s="69">
        <f t="shared" si="6"/>
        <v>2421.6101694915255</v>
      </c>
      <c r="G211" s="94">
        <v>15875</v>
      </c>
      <c r="H211" s="4" t="s">
        <v>20</v>
      </c>
      <c r="I211" s="49" t="s">
        <v>165</v>
      </c>
    </row>
    <row r="212" spans="1:9" x14ac:dyDescent="0.25">
      <c r="A212" s="67">
        <f t="shared" si="13"/>
        <v>155</v>
      </c>
      <c r="B212" s="68"/>
      <c r="C212" s="67">
        <v>106</v>
      </c>
      <c r="D212" s="68" t="s">
        <v>180</v>
      </c>
      <c r="E212" s="69">
        <f t="shared" si="12"/>
        <v>5508.4745762711864</v>
      </c>
      <c r="F212" s="69">
        <f t="shared" si="6"/>
        <v>991.52542372881351</v>
      </c>
      <c r="G212" s="94">
        <v>6500</v>
      </c>
      <c r="H212" s="4" t="s">
        <v>20</v>
      </c>
      <c r="I212" s="49" t="s">
        <v>165</v>
      </c>
    </row>
    <row r="213" spans="1:9" x14ac:dyDescent="0.25">
      <c r="A213" s="67">
        <f t="shared" si="13"/>
        <v>156</v>
      </c>
      <c r="B213" s="68"/>
      <c r="C213" s="67">
        <v>106</v>
      </c>
      <c r="D213" s="68" t="s">
        <v>181</v>
      </c>
      <c r="E213" s="69">
        <f t="shared" si="12"/>
        <v>13453.389830508475</v>
      </c>
      <c r="F213" s="69">
        <f t="shared" si="6"/>
        <v>2421.6101694915255</v>
      </c>
      <c r="G213" s="94">
        <v>15875</v>
      </c>
      <c r="H213" s="4" t="s">
        <v>20</v>
      </c>
      <c r="I213" s="49" t="s">
        <v>165</v>
      </c>
    </row>
    <row r="214" spans="1:9" x14ac:dyDescent="0.25">
      <c r="A214" s="67">
        <f t="shared" si="13"/>
        <v>157</v>
      </c>
      <c r="B214" s="68"/>
      <c r="C214" s="67">
        <v>106</v>
      </c>
      <c r="D214" s="68" t="s">
        <v>182</v>
      </c>
      <c r="E214" s="69">
        <f t="shared" si="12"/>
        <v>5508.4745762711864</v>
      </c>
      <c r="F214" s="69">
        <f t="shared" si="6"/>
        <v>991.52542372881351</v>
      </c>
      <c r="G214" s="94">
        <v>6500</v>
      </c>
      <c r="H214" s="4" t="s">
        <v>20</v>
      </c>
      <c r="I214" s="49" t="s">
        <v>165</v>
      </c>
    </row>
    <row r="215" spans="1:9" x14ac:dyDescent="0.25">
      <c r="A215" s="67">
        <f t="shared" si="13"/>
        <v>158</v>
      </c>
      <c r="B215" s="68"/>
      <c r="C215" s="67">
        <v>106</v>
      </c>
      <c r="D215" s="68" t="s">
        <v>183</v>
      </c>
      <c r="E215" s="69">
        <f t="shared" si="12"/>
        <v>8050.8474576271192</v>
      </c>
      <c r="F215" s="69">
        <f t="shared" si="6"/>
        <v>1449.1525423728815</v>
      </c>
      <c r="G215" s="94">
        <v>9500</v>
      </c>
      <c r="H215" s="4" t="s">
        <v>20</v>
      </c>
      <c r="I215" s="49" t="s">
        <v>165</v>
      </c>
    </row>
    <row r="216" spans="1:9" x14ac:dyDescent="0.25">
      <c r="A216" s="67">
        <f t="shared" si="13"/>
        <v>159</v>
      </c>
      <c r="B216" s="68"/>
      <c r="C216" s="67">
        <v>106</v>
      </c>
      <c r="D216" s="68" t="s">
        <v>184</v>
      </c>
      <c r="E216" s="69">
        <f t="shared" si="12"/>
        <v>2288.1355932203392</v>
      </c>
      <c r="F216" s="69">
        <f t="shared" si="6"/>
        <v>411.86440677966101</v>
      </c>
      <c r="G216" s="94">
        <v>2700</v>
      </c>
      <c r="H216" s="4" t="s">
        <v>20</v>
      </c>
      <c r="I216" s="49" t="s">
        <v>165</v>
      </c>
    </row>
    <row r="217" spans="1:9" x14ac:dyDescent="0.25">
      <c r="A217" s="67">
        <f t="shared" si="13"/>
        <v>160</v>
      </c>
      <c r="B217" s="68"/>
      <c r="C217" s="67">
        <v>106</v>
      </c>
      <c r="D217" s="68" t="s">
        <v>185</v>
      </c>
      <c r="E217" s="69">
        <f t="shared" si="12"/>
        <v>2542.3728813559323</v>
      </c>
      <c r="F217" s="69">
        <f t="shared" si="6"/>
        <v>457.62711864406782</v>
      </c>
      <c r="G217" s="94">
        <v>3000</v>
      </c>
      <c r="H217" s="4" t="s">
        <v>20</v>
      </c>
      <c r="I217" s="49" t="s">
        <v>165</v>
      </c>
    </row>
    <row r="218" spans="1:9" x14ac:dyDescent="0.25">
      <c r="A218" s="67">
        <f t="shared" si="13"/>
        <v>161</v>
      </c>
      <c r="B218" s="68"/>
      <c r="C218" s="67">
        <v>106</v>
      </c>
      <c r="D218" s="68" t="s">
        <v>186</v>
      </c>
      <c r="E218" s="69">
        <f t="shared" si="12"/>
        <v>3474.5762711864409</v>
      </c>
      <c r="F218" s="69">
        <f t="shared" si="6"/>
        <v>625.42372881355936</v>
      </c>
      <c r="G218" s="94">
        <v>4100</v>
      </c>
      <c r="H218" s="4" t="s">
        <v>20</v>
      </c>
      <c r="I218" s="49" t="s">
        <v>165</v>
      </c>
    </row>
    <row r="219" spans="1:9" x14ac:dyDescent="0.25">
      <c r="A219" s="67">
        <f t="shared" si="13"/>
        <v>162</v>
      </c>
      <c r="B219" s="68"/>
      <c r="C219" s="67">
        <v>106</v>
      </c>
      <c r="D219" s="68" t="s">
        <v>187</v>
      </c>
      <c r="E219" s="69">
        <f t="shared" si="12"/>
        <v>34576.271186440681</v>
      </c>
      <c r="F219" s="69">
        <f t="shared" si="6"/>
        <v>6223.7288135593226</v>
      </c>
      <c r="G219" s="94">
        <v>40800</v>
      </c>
      <c r="H219" s="4" t="s">
        <v>20</v>
      </c>
      <c r="I219" s="49" t="s">
        <v>188</v>
      </c>
    </row>
    <row r="220" spans="1:9" x14ac:dyDescent="0.25">
      <c r="A220" s="67">
        <f t="shared" si="13"/>
        <v>163</v>
      </c>
      <c r="B220" s="68"/>
      <c r="C220" s="67">
        <v>106</v>
      </c>
      <c r="D220" s="68" t="s">
        <v>189</v>
      </c>
      <c r="E220" s="69">
        <f t="shared" si="12"/>
        <v>3898.305084745763</v>
      </c>
      <c r="F220" s="69">
        <f t="shared" si="6"/>
        <v>701.69491525423734</v>
      </c>
      <c r="G220" s="94">
        <v>4600</v>
      </c>
      <c r="H220" s="4" t="s">
        <v>20</v>
      </c>
      <c r="I220" s="49" t="s">
        <v>188</v>
      </c>
    </row>
    <row r="221" spans="1:9" x14ac:dyDescent="0.25">
      <c r="A221" s="67">
        <f t="shared" si="13"/>
        <v>164</v>
      </c>
      <c r="B221" s="68"/>
      <c r="C221" s="67">
        <v>106</v>
      </c>
      <c r="D221" s="68" t="s">
        <v>190</v>
      </c>
      <c r="E221" s="69">
        <f t="shared" si="12"/>
        <v>2542.3728813559323</v>
      </c>
      <c r="F221" s="69">
        <f t="shared" si="6"/>
        <v>457.62711864406782</v>
      </c>
      <c r="G221" s="94">
        <v>3000</v>
      </c>
      <c r="H221" s="4" t="s">
        <v>20</v>
      </c>
      <c r="I221" s="49" t="s">
        <v>165</v>
      </c>
    </row>
    <row r="222" spans="1:9" x14ac:dyDescent="0.25">
      <c r="A222" s="67">
        <f t="shared" si="13"/>
        <v>165</v>
      </c>
      <c r="B222" s="68"/>
      <c r="C222" s="67">
        <v>106</v>
      </c>
      <c r="D222" s="68" t="s">
        <v>191</v>
      </c>
      <c r="E222" s="69">
        <f t="shared" si="12"/>
        <v>74406.779661016946</v>
      </c>
      <c r="F222" s="69">
        <f t="shared" si="6"/>
        <v>13393.22033898305</v>
      </c>
      <c r="G222" s="94">
        <v>87800</v>
      </c>
      <c r="H222" s="4" t="s">
        <v>20</v>
      </c>
      <c r="I222" s="49" t="s">
        <v>165</v>
      </c>
    </row>
    <row r="223" spans="1:9" x14ac:dyDescent="0.25">
      <c r="A223" s="67">
        <f t="shared" si="13"/>
        <v>166</v>
      </c>
      <c r="B223" s="68"/>
      <c r="C223" s="67">
        <v>106</v>
      </c>
      <c r="D223" s="68" t="s">
        <v>192</v>
      </c>
      <c r="E223" s="69">
        <f t="shared" si="12"/>
        <v>3898.305084745763</v>
      </c>
      <c r="F223" s="69">
        <f t="shared" si="6"/>
        <v>701.69491525423734</v>
      </c>
      <c r="G223" s="94">
        <v>4600</v>
      </c>
      <c r="H223" s="4" t="s">
        <v>20</v>
      </c>
      <c r="I223" s="49" t="s">
        <v>165</v>
      </c>
    </row>
    <row r="224" spans="1:9" x14ac:dyDescent="0.25">
      <c r="A224" s="67">
        <f t="shared" si="13"/>
        <v>167</v>
      </c>
      <c r="B224" s="68"/>
      <c r="C224" s="67">
        <v>106</v>
      </c>
      <c r="D224" s="68" t="s">
        <v>193</v>
      </c>
      <c r="E224" s="69">
        <f t="shared" si="12"/>
        <v>65805.08474576271</v>
      </c>
      <c r="F224" s="69">
        <f t="shared" si="6"/>
        <v>11844.915254237287</v>
      </c>
      <c r="G224" s="94">
        <v>77650</v>
      </c>
      <c r="H224" s="4" t="s">
        <v>20</v>
      </c>
      <c r="I224" s="49" t="s">
        <v>165</v>
      </c>
    </row>
    <row r="225" spans="1:9" x14ac:dyDescent="0.25">
      <c r="A225" s="67">
        <f t="shared" si="13"/>
        <v>168</v>
      </c>
      <c r="B225" s="68"/>
      <c r="C225" s="67">
        <v>106</v>
      </c>
      <c r="D225" s="68" t="s">
        <v>194</v>
      </c>
      <c r="E225" s="69">
        <f t="shared" si="12"/>
        <v>54237.288135593226</v>
      </c>
      <c r="F225" s="69">
        <f t="shared" si="6"/>
        <v>9762.7118644067796</v>
      </c>
      <c r="G225" s="94">
        <v>64000</v>
      </c>
      <c r="H225" s="4" t="s">
        <v>20</v>
      </c>
      <c r="I225" s="49" t="s">
        <v>165</v>
      </c>
    </row>
    <row r="226" spans="1:9" x14ac:dyDescent="0.25">
      <c r="A226" s="67">
        <f t="shared" si="13"/>
        <v>169</v>
      </c>
      <c r="B226" s="68"/>
      <c r="C226" s="67">
        <v>106</v>
      </c>
      <c r="D226" s="68" t="s">
        <v>1594</v>
      </c>
      <c r="E226" s="69">
        <f t="shared" si="12"/>
        <v>3898.305084745763</v>
      </c>
      <c r="F226" s="69">
        <f t="shared" si="6"/>
        <v>701.69491525423734</v>
      </c>
      <c r="G226" s="94">
        <v>4600</v>
      </c>
      <c r="H226" s="4" t="s">
        <v>20</v>
      </c>
      <c r="I226" s="49" t="s">
        <v>165</v>
      </c>
    </row>
    <row r="227" spans="1:9" x14ac:dyDescent="0.25">
      <c r="A227" s="67">
        <f t="shared" si="13"/>
        <v>170</v>
      </c>
      <c r="B227" s="68"/>
      <c r="C227" s="67">
        <v>106</v>
      </c>
      <c r="D227" s="68" t="s">
        <v>195</v>
      </c>
      <c r="E227" s="69">
        <f t="shared" si="12"/>
        <v>1525.4237288135594</v>
      </c>
      <c r="F227" s="69">
        <f t="shared" si="6"/>
        <v>274.57627118644069</v>
      </c>
      <c r="G227" s="94">
        <v>1800</v>
      </c>
      <c r="H227" s="4" t="s">
        <v>20</v>
      </c>
      <c r="I227" s="49" t="s">
        <v>165</v>
      </c>
    </row>
    <row r="228" spans="1:9" x14ac:dyDescent="0.25">
      <c r="A228" s="67">
        <f t="shared" si="13"/>
        <v>171</v>
      </c>
      <c r="B228" s="68"/>
      <c r="C228" s="67">
        <v>106</v>
      </c>
      <c r="D228" s="68" t="s">
        <v>196</v>
      </c>
      <c r="E228" s="69">
        <f t="shared" si="12"/>
        <v>3135.5932203389834</v>
      </c>
      <c r="F228" s="69">
        <f t="shared" si="6"/>
        <v>564.40677966101703</v>
      </c>
      <c r="G228" s="94">
        <v>3700</v>
      </c>
      <c r="H228" s="4" t="s">
        <v>20</v>
      </c>
      <c r="I228" s="49" t="s">
        <v>165</v>
      </c>
    </row>
    <row r="229" spans="1:9" x14ac:dyDescent="0.25">
      <c r="A229" s="67">
        <f t="shared" si="13"/>
        <v>172</v>
      </c>
      <c r="B229" s="68"/>
      <c r="C229" s="67">
        <v>106</v>
      </c>
      <c r="D229" s="68" t="s">
        <v>197</v>
      </c>
      <c r="E229" s="69">
        <f t="shared" si="12"/>
        <v>5084.7457627118647</v>
      </c>
      <c r="F229" s="69">
        <f t="shared" si="6"/>
        <v>915.25423728813564</v>
      </c>
      <c r="G229" s="94">
        <v>6000</v>
      </c>
      <c r="H229" s="4" t="s">
        <v>20</v>
      </c>
      <c r="I229" s="49" t="s">
        <v>165</v>
      </c>
    </row>
    <row r="230" spans="1:9" x14ac:dyDescent="0.25">
      <c r="A230" s="67">
        <f t="shared" si="13"/>
        <v>173</v>
      </c>
      <c r="B230" s="68"/>
      <c r="C230" s="67">
        <v>106</v>
      </c>
      <c r="D230" s="68" t="s">
        <v>198</v>
      </c>
      <c r="E230" s="69">
        <f t="shared" si="12"/>
        <v>6610.1694915254238</v>
      </c>
      <c r="F230" s="69">
        <f t="shared" si="6"/>
        <v>1189.8305084745762</v>
      </c>
      <c r="G230" s="94">
        <v>7800</v>
      </c>
      <c r="H230" s="4" t="s">
        <v>20</v>
      </c>
      <c r="I230" s="49" t="s">
        <v>165</v>
      </c>
    </row>
    <row r="231" spans="1:9" x14ac:dyDescent="0.25">
      <c r="A231" s="67">
        <f t="shared" si="13"/>
        <v>174</v>
      </c>
      <c r="B231" s="68"/>
      <c r="C231" s="67">
        <v>106</v>
      </c>
      <c r="D231" s="68" t="s">
        <v>199</v>
      </c>
      <c r="E231" s="69">
        <f t="shared" si="12"/>
        <v>8220.3389830508477</v>
      </c>
      <c r="F231" s="69">
        <f t="shared" si="6"/>
        <v>1479.6610169491526</v>
      </c>
      <c r="G231" s="94">
        <v>9700</v>
      </c>
      <c r="H231" s="4" t="s">
        <v>20</v>
      </c>
      <c r="I231" s="49" t="s">
        <v>165</v>
      </c>
    </row>
    <row r="232" spans="1:9" x14ac:dyDescent="0.25">
      <c r="A232" s="67">
        <f t="shared" si="13"/>
        <v>175</v>
      </c>
      <c r="B232" s="68"/>
      <c r="C232" s="67">
        <v>106</v>
      </c>
      <c r="D232" s="68" t="s">
        <v>200</v>
      </c>
      <c r="E232" s="69">
        <f t="shared" si="12"/>
        <v>9745.7627118644068</v>
      </c>
      <c r="F232" s="69">
        <f t="shared" si="6"/>
        <v>1754.2372881355932</v>
      </c>
      <c r="G232" s="94">
        <v>11500</v>
      </c>
      <c r="H232" s="4" t="s">
        <v>20</v>
      </c>
      <c r="I232" s="49" t="s">
        <v>165</v>
      </c>
    </row>
    <row r="233" spans="1:9" x14ac:dyDescent="0.25">
      <c r="A233" s="67">
        <f t="shared" si="13"/>
        <v>176</v>
      </c>
      <c r="B233" s="68"/>
      <c r="C233" s="67">
        <v>106</v>
      </c>
      <c r="D233" s="68" t="s">
        <v>201</v>
      </c>
      <c r="E233" s="69">
        <f t="shared" si="12"/>
        <v>10677.966101694916</v>
      </c>
      <c r="F233" s="69">
        <f t="shared" si="6"/>
        <v>1922.0338983050847</v>
      </c>
      <c r="G233" s="94">
        <v>12600</v>
      </c>
      <c r="H233" s="4" t="s">
        <v>20</v>
      </c>
      <c r="I233" s="49" t="s">
        <v>165</v>
      </c>
    </row>
    <row r="234" spans="1:9" x14ac:dyDescent="0.25">
      <c r="A234" s="67">
        <f t="shared" si="13"/>
        <v>177</v>
      </c>
      <c r="B234" s="68"/>
      <c r="C234" s="67">
        <v>106</v>
      </c>
      <c r="D234" s="68" t="s">
        <v>202</v>
      </c>
      <c r="E234" s="69">
        <f t="shared" si="12"/>
        <v>13220.338983050848</v>
      </c>
      <c r="F234" s="69">
        <f t="shared" si="6"/>
        <v>2379.6610169491523</v>
      </c>
      <c r="G234" s="94">
        <v>15600</v>
      </c>
      <c r="H234" s="4" t="s">
        <v>20</v>
      </c>
      <c r="I234" s="49" t="s">
        <v>165</v>
      </c>
    </row>
    <row r="235" spans="1:9" x14ac:dyDescent="0.25">
      <c r="A235" s="67">
        <f t="shared" si="13"/>
        <v>178</v>
      </c>
      <c r="B235" s="68"/>
      <c r="C235" s="67">
        <v>106</v>
      </c>
      <c r="D235" s="68" t="s">
        <v>203</v>
      </c>
      <c r="E235" s="69">
        <f t="shared" si="12"/>
        <v>14915.254237288136</v>
      </c>
      <c r="F235" s="69">
        <f t="shared" si="6"/>
        <v>2684.7457627118642</v>
      </c>
      <c r="G235" s="94">
        <v>17600</v>
      </c>
      <c r="H235" s="4" t="s">
        <v>20</v>
      </c>
      <c r="I235" s="49" t="s">
        <v>165</v>
      </c>
    </row>
    <row r="236" spans="1:9" x14ac:dyDescent="0.25">
      <c r="A236" s="67">
        <f t="shared" si="13"/>
        <v>179</v>
      </c>
      <c r="B236" s="68"/>
      <c r="C236" s="67">
        <v>106</v>
      </c>
      <c r="D236" s="68" t="s">
        <v>204</v>
      </c>
      <c r="E236" s="69">
        <f t="shared" si="12"/>
        <v>16525.423728813559</v>
      </c>
      <c r="F236" s="69">
        <f t="shared" si="6"/>
        <v>2974.5762711864404</v>
      </c>
      <c r="G236" s="94">
        <v>19500</v>
      </c>
      <c r="H236" s="4" t="s">
        <v>20</v>
      </c>
      <c r="I236" s="49" t="s">
        <v>165</v>
      </c>
    </row>
    <row r="237" spans="1:9" x14ac:dyDescent="0.25">
      <c r="A237" s="67">
        <f t="shared" si="13"/>
        <v>180</v>
      </c>
      <c r="B237" s="68"/>
      <c r="C237" s="67">
        <v>106</v>
      </c>
      <c r="D237" s="68" t="s">
        <v>205</v>
      </c>
      <c r="E237" s="69">
        <f t="shared" si="12"/>
        <v>19915.254237288136</v>
      </c>
      <c r="F237" s="69">
        <f t="shared" si="6"/>
        <v>3584.7457627118642</v>
      </c>
      <c r="G237" s="94">
        <v>23500</v>
      </c>
      <c r="H237" s="4" t="s">
        <v>20</v>
      </c>
      <c r="I237" s="49" t="s">
        <v>165</v>
      </c>
    </row>
    <row r="238" spans="1:9" x14ac:dyDescent="0.25">
      <c r="A238" s="67">
        <f t="shared" si="13"/>
        <v>181</v>
      </c>
      <c r="B238" s="68"/>
      <c r="C238" s="67">
        <v>106</v>
      </c>
      <c r="D238" s="68" t="s">
        <v>206</v>
      </c>
      <c r="E238" s="69">
        <f t="shared" si="12"/>
        <v>23050.847457627118</v>
      </c>
      <c r="F238" s="69">
        <f t="shared" si="6"/>
        <v>4149.1525423728808</v>
      </c>
      <c r="G238" s="94">
        <v>27200</v>
      </c>
      <c r="H238" s="4" t="s">
        <v>20</v>
      </c>
      <c r="I238" s="49" t="s">
        <v>165</v>
      </c>
    </row>
    <row r="239" spans="1:9" x14ac:dyDescent="0.25">
      <c r="A239" s="67">
        <f t="shared" si="13"/>
        <v>182</v>
      </c>
      <c r="B239" s="68"/>
      <c r="C239" s="67">
        <v>106</v>
      </c>
      <c r="D239" s="68" t="s">
        <v>207</v>
      </c>
      <c r="E239" s="69">
        <f t="shared" si="12"/>
        <v>26525.423728813559</v>
      </c>
      <c r="F239" s="69">
        <f t="shared" si="6"/>
        <v>4774.5762711864409</v>
      </c>
      <c r="G239" s="94">
        <v>31300</v>
      </c>
      <c r="H239" s="4" t="s">
        <v>20</v>
      </c>
      <c r="I239" s="49" t="s">
        <v>165</v>
      </c>
    </row>
    <row r="240" spans="1:9" x14ac:dyDescent="0.25">
      <c r="A240" s="67">
        <f t="shared" si="13"/>
        <v>183</v>
      </c>
      <c r="B240" s="68"/>
      <c r="C240" s="67">
        <v>106</v>
      </c>
      <c r="D240" s="68" t="s">
        <v>208</v>
      </c>
      <c r="E240" s="69">
        <f t="shared" si="12"/>
        <v>29661.016949152545</v>
      </c>
      <c r="F240" s="69">
        <f t="shared" si="6"/>
        <v>5338.9830508474579</v>
      </c>
      <c r="G240" s="94">
        <v>35000</v>
      </c>
      <c r="H240" s="4" t="s">
        <v>20</v>
      </c>
      <c r="I240" s="49" t="s">
        <v>165</v>
      </c>
    </row>
    <row r="241" spans="1:9" x14ac:dyDescent="0.25">
      <c r="A241" s="67">
        <f t="shared" si="13"/>
        <v>184</v>
      </c>
      <c r="B241" s="68"/>
      <c r="C241" s="67">
        <v>106</v>
      </c>
      <c r="D241" s="68" t="s">
        <v>209</v>
      </c>
      <c r="E241" s="69">
        <f t="shared" si="12"/>
        <v>33050.847457627118</v>
      </c>
      <c r="F241" s="69">
        <f t="shared" si="6"/>
        <v>5949.1525423728808</v>
      </c>
      <c r="G241" s="94">
        <v>39000</v>
      </c>
      <c r="H241" s="4" t="s">
        <v>20</v>
      </c>
      <c r="I241" s="49" t="s">
        <v>165</v>
      </c>
    </row>
    <row r="242" spans="1:9" x14ac:dyDescent="0.25">
      <c r="A242" s="67">
        <f t="shared" si="13"/>
        <v>185</v>
      </c>
      <c r="B242" s="68"/>
      <c r="C242" s="67">
        <v>106</v>
      </c>
      <c r="D242" s="68" t="s">
        <v>210</v>
      </c>
      <c r="E242" s="69">
        <f t="shared" si="12"/>
        <v>49406.779661016953</v>
      </c>
      <c r="F242" s="69">
        <f t="shared" si="6"/>
        <v>8893.220338983052</v>
      </c>
      <c r="G242" s="94">
        <v>58300</v>
      </c>
      <c r="H242" s="4" t="s">
        <v>20</v>
      </c>
      <c r="I242" s="49" t="s">
        <v>165</v>
      </c>
    </row>
    <row r="243" spans="1:9" x14ac:dyDescent="0.25">
      <c r="A243" s="67">
        <f t="shared" si="13"/>
        <v>186</v>
      </c>
      <c r="B243" s="68"/>
      <c r="C243" s="67">
        <v>106</v>
      </c>
      <c r="D243" s="68" t="s">
        <v>211</v>
      </c>
      <c r="E243" s="69">
        <f t="shared" si="12"/>
        <v>66016.94915254238</v>
      </c>
      <c r="F243" s="69">
        <f t="shared" si="6"/>
        <v>11883.050847457627</v>
      </c>
      <c r="G243" s="94">
        <v>77900</v>
      </c>
      <c r="H243" s="4" t="s">
        <v>20</v>
      </c>
      <c r="I243" s="49" t="s">
        <v>165</v>
      </c>
    </row>
    <row r="244" spans="1:9" x14ac:dyDescent="0.25">
      <c r="A244" s="67">
        <f t="shared" si="13"/>
        <v>187</v>
      </c>
      <c r="B244" s="68"/>
      <c r="C244" s="67">
        <v>106</v>
      </c>
      <c r="D244" s="68" t="s">
        <v>212</v>
      </c>
      <c r="E244" s="69">
        <f t="shared" si="12"/>
        <v>82627.118644067799</v>
      </c>
      <c r="F244" s="69">
        <f t="shared" si="6"/>
        <v>14872.881355932202</v>
      </c>
      <c r="G244" s="94">
        <v>97500</v>
      </c>
      <c r="H244" s="4" t="s">
        <v>20</v>
      </c>
      <c r="I244" s="49" t="s">
        <v>165</v>
      </c>
    </row>
    <row r="245" spans="1:9" x14ac:dyDescent="0.25">
      <c r="A245" s="67">
        <f t="shared" si="13"/>
        <v>188</v>
      </c>
      <c r="B245" s="68"/>
      <c r="C245" s="67">
        <v>106</v>
      </c>
      <c r="D245" s="68" t="s">
        <v>213</v>
      </c>
      <c r="E245" s="69">
        <f t="shared" si="12"/>
        <v>99237.288135593219</v>
      </c>
      <c r="F245" s="69">
        <f t="shared" si="6"/>
        <v>17862.711864406778</v>
      </c>
      <c r="G245" s="94">
        <v>117100</v>
      </c>
      <c r="H245" s="4" t="s">
        <v>20</v>
      </c>
      <c r="I245" s="49" t="s">
        <v>165</v>
      </c>
    </row>
    <row r="246" spans="1:9" x14ac:dyDescent="0.25">
      <c r="A246" s="67">
        <f t="shared" si="13"/>
        <v>189</v>
      </c>
      <c r="B246" s="68"/>
      <c r="C246" s="67">
        <v>106</v>
      </c>
      <c r="D246" s="68" t="s">
        <v>214</v>
      </c>
      <c r="E246" s="69">
        <f t="shared" si="12"/>
        <v>115508.4745762712</v>
      </c>
      <c r="F246" s="69">
        <f t="shared" si="6"/>
        <v>20791.525423728814</v>
      </c>
      <c r="G246" s="94">
        <v>136300</v>
      </c>
      <c r="H246" s="4" t="s">
        <v>20</v>
      </c>
      <c r="I246" s="49" t="s">
        <v>165</v>
      </c>
    </row>
    <row r="247" spans="1:9" x14ac:dyDescent="0.25">
      <c r="A247" s="67">
        <f t="shared" si="13"/>
        <v>190</v>
      </c>
      <c r="B247" s="68"/>
      <c r="C247" s="67">
        <v>106</v>
      </c>
      <c r="D247" s="68" t="s">
        <v>215</v>
      </c>
      <c r="E247" s="69">
        <f t="shared" si="12"/>
        <v>132203.38983050847</v>
      </c>
      <c r="F247" s="69">
        <f t="shared" si="6"/>
        <v>23796.610169491523</v>
      </c>
      <c r="G247" s="94">
        <v>156000</v>
      </c>
      <c r="H247" s="4" t="s">
        <v>20</v>
      </c>
      <c r="I247" s="49" t="s">
        <v>165</v>
      </c>
    </row>
    <row r="248" spans="1:9" x14ac:dyDescent="0.25">
      <c r="A248" s="189" t="s">
        <v>216</v>
      </c>
      <c r="B248" s="190"/>
      <c r="C248" s="190"/>
      <c r="D248" s="191"/>
      <c r="E248" s="91"/>
      <c r="F248" s="92"/>
      <c r="G248" s="92"/>
      <c r="H248" s="92"/>
      <c r="I248" s="93"/>
    </row>
    <row r="249" spans="1:9" x14ac:dyDescent="0.25">
      <c r="A249" s="189" t="s">
        <v>217</v>
      </c>
      <c r="B249" s="190"/>
      <c r="C249" s="190"/>
      <c r="D249" s="191"/>
      <c r="E249" s="91"/>
      <c r="F249" s="92"/>
      <c r="G249" s="92"/>
      <c r="H249" s="92"/>
      <c r="I249" s="93"/>
    </row>
    <row r="250" spans="1:9" x14ac:dyDescent="0.25">
      <c r="A250" s="67">
        <f>A247+1</f>
        <v>191</v>
      </c>
      <c r="B250" s="68"/>
      <c r="C250" s="67">
        <v>105</v>
      </c>
      <c r="D250" s="68" t="s">
        <v>218</v>
      </c>
      <c r="E250" s="69">
        <f t="shared" ref="E250:E258" si="14">SUM(G250/1.18)</f>
        <v>15677.966101694916</v>
      </c>
      <c r="F250" s="69">
        <f t="shared" si="6"/>
        <v>2822.0338983050847</v>
      </c>
      <c r="G250" s="94">
        <v>18500</v>
      </c>
      <c r="H250" s="4" t="s">
        <v>20</v>
      </c>
      <c r="I250" s="49" t="s">
        <v>165</v>
      </c>
    </row>
    <row r="251" spans="1:9" x14ac:dyDescent="0.25">
      <c r="A251" s="67">
        <f t="shared" ref="A251:A258" si="15" xml:space="preserve"> A250+1</f>
        <v>192</v>
      </c>
      <c r="B251" s="68"/>
      <c r="C251" s="67">
        <v>105</v>
      </c>
      <c r="D251" s="68" t="s">
        <v>1595</v>
      </c>
      <c r="E251" s="69">
        <f t="shared" si="14"/>
        <v>15677.966101694916</v>
      </c>
      <c r="F251" s="69">
        <f t="shared" si="6"/>
        <v>2822.0338983050847</v>
      </c>
      <c r="G251" s="94">
        <v>18500</v>
      </c>
      <c r="H251" s="4" t="s">
        <v>20</v>
      </c>
      <c r="I251" s="49" t="s">
        <v>165</v>
      </c>
    </row>
    <row r="252" spans="1:9" x14ac:dyDescent="0.25">
      <c r="A252" s="67">
        <f t="shared" si="15"/>
        <v>193</v>
      </c>
      <c r="B252" s="68"/>
      <c r="C252" s="67">
        <v>105</v>
      </c>
      <c r="D252" s="68" t="s">
        <v>219</v>
      </c>
      <c r="E252" s="69">
        <f t="shared" si="14"/>
        <v>8050.8474576271192</v>
      </c>
      <c r="F252" s="69">
        <f t="shared" si="6"/>
        <v>1449.1525423728815</v>
      </c>
      <c r="G252" s="94">
        <v>9500</v>
      </c>
      <c r="H252" s="4" t="s">
        <v>20</v>
      </c>
      <c r="I252" s="49" t="s">
        <v>165</v>
      </c>
    </row>
    <row r="253" spans="1:9" x14ac:dyDescent="0.25">
      <c r="A253" s="67">
        <f t="shared" si="15"/>
        <v>194</v>
      </c>
      <c r="B253" s="68"/>
      <c r="C253" s="67">
        <v>105</v>
      </c>
      <c r="D253" s="68" t="s">
        <v>1545</v>
      </c>
      <c r="E253" s="69">
        <f t="shared" si="14"/>
        <v>55508.47457627119</v>
      </c>
      <c r="F253" s="69">
        <f t="shared" si="6"/>
        <v>9991.5254237288136</v>
      </c>
      <c r="G253" s="94">
        <v>65500</v>
      </c>
      <c r="H253" s="4" t="s">
        <v>20</v>
      </c>
      <c r="I253" s="49" t="s">
        <v>165</v>
      </c>
    </row>
    <row r="254" spans="1:9" x14ac:dyDescent="0.25">
      <c r="A254" s="67">
        <f t="shared" si="15"/>
        <v>195</v>
      </c>
      <c r="B254" s="68"/>
      <c r="C254" s="67">
        <v>105</v>
      </c>
      <c r="D254" s="68" t="s">
        <v>220</v>
      </c>
      <c r="E254" s="69">
        <f t="shared" si="14"/>
        <v>15677.966101694916</v>
      </c>
      <c r="F254" s="69">
        <f t="shared" ref="F254:F328" si="16">SUM(E254*0.18)</f>
        <v>2822.0338983050847</v>
      </c>
      <c r="G254" s="94">
        <v>18500</v>
      </c>
      <c r="H254" s="4" t="s">
        <v>20</v>
      </c>
      <c r="I254" s="49" t="s">
        <v>165</v>
      </c>
    </row>
    <row r="255" spans="1:9" x14ac:dyDescent="0.25">
      <c r="A255" s="67">
        <f t="shared" si="15"/>
        <v>196</v>
      </c>
      <c r="B255" s="68"/>
      <c r="C255" s="67">
        <v>105</v>
      </c>
      <c r="D255" s="68" t="s">
        <v>221</v>
      </c>
      <c r="E255" s="69">
        <f t="shared" si="14"/>
        <v>15677.966101694916</v>
      </c>
      <c r="F255" s="69">
        <f t="shared" si="16"/>
        <v>2822.0338983050847</v>
      </c>
      <c r="G255" s="94">
        <v>18500</v>
      </c>
      <c r="H255" s="4" t="s">
        <v>20</v>
      </c>
      <c r="I255" s="49" t="s">
        <v>165</v>
      </c>
    </row>
    <row r="256" spans="1:9" x14ac:dyDescent="0.25">
      <c r="A256" s="67">
        <f t="shared" si="15"/>
        <v>197</v>
      </c>
      <c r="B256" s="68"/>
      <c r="C256" s="67">
        <v>105</v>
      </c>
      <c r="D256" s="68" t="s">
        <v>222</v>
      </c>
      <c r="E256" s="69">
        <f t="shared" si="14"/>
        <v>15677.966101694916</v>
      </c>
      <c r="F256" s="69">
        <f t="shared" si="16"/>
        <v>2822.0338983050847</v>
      </c>
      <c r="G256" s="94">
        <v>18500</v>
      </c>
      <c r="H256" s="4" t="s">
        <v>20</v>
      </c>
      <c r="I256" s="49" t="s">
        <v>165</v>
      </c>
    </row>
    <row r="257" spans="1:9" x14ac:dyDescent="0.25">
      <c r="A257" s="67">
        <f t="shared" si="15"/>
        <v>198</v>
      </c>
      <c r="B257" s="68"/>
      <c r="C257" s="67">
        <v>105</v>
      </c>
      <c r="D257" s="68" t="s">
        <v>1596</v>
      </c>
      <c r="E257" s="69">
        <f t="shared" si="14"/>
        <v>15677.966101694916</v>
      </c>
      <c r="F257" s="69">
        <f t="shared" si="16"/>
        <v>2822.0338983050847</v>
      </c>
      <c r="G257" s="94">
        <v>18500</v>
      </c>
      <c r="H257" s="4" t="s">
        <v>20</v>
      </c>
      <c r="I257" s="49" t="s">
        <v>165</v>
      </c>
    </row>
    <row r="258" spans="1:9" x14ac:dyDescent="0.25">
      <c r="A258" s="67">
        <f t="shared" si="15"/>
        <v>199</v>
      </c>
      <c r="B258" s="68"/>
      <c r="C258" s="67">
        <v>105</v>
      </c>
      <c r="D258" s="68" t="s">
        <v>1597</v>
      </c>
      <c r="E258" s="69">
        <f t="shared" si="14"/>
        <v>8050.8474576271192</v>
      </c>
      <c r="F258" s="69">
        <f t="shared" si="16"/>
        <v>1449.1525423728815</v>
      </c>
      <c r="G258" s="94">
        <v>9500</v>
      </c>
      <c r="H258" s="4" t="s">
        <v>20</v>
      </c>
      <c r="I258" s="49" t="s">
        <v>165</v>
      </c>
    </row>
    <row r="259" spans="1:9" x14ac:dyDescent="0.25">
      <c r="A259" s="189" t="s">
        <v>223</v>
      </c>
      <c r="B259" s="190"/>
      <c r="C259" s="190"/>
      <c r="D259" s="191"/>
      <c r="E259" s="91"/>
      <c r="F259" s="92"/>
      <c r="G259" s="92"/>
      <c r="H259" s="92"/>
      <c r="I259" s="93"/>
    </row>
    <row r="260" spans="1:9" x14ac:dyDescent="0.25">
      <c r="A260" s="67">
        <f>A258+1</f>
        <v>200</v>
      </c>
      <c r="B260" s="68"/>
      <c r="C260" s="67">
        <v>105</v>
      </c>
      <c r="D260" s="68" t="s">
        <v>224</v>
      </c>
      <c r="E260" s="69">
        <f t="shared" ref="E260:E266" si="17">SUM(G260/1.18)</f>
        <v>55508.47457627119</v>
      </c>
      <c r="F260" s="69">
        <f t="shared" si="16"/>
        <v>9991.5254237288136</v>
      </c>
      <c r="G260" s="94">
        <v>65500</v>
      </c>
      <c r="H260" s="4" t="s">
        <v>20</v>
      </c>
      <c r="I260" s="49" t="s">
        <v>165</v>
      </c>
    </row>
    <row r="261" spans="1:9" x14ac:dyDescent="0.25">
      <c r="A261" s="67">
        <f t="shared" ref="A261:A266" si="18" xml:space="preserve"> A260+1</f>
        <v>201</v>
      </c>
      <c r="B261" s="68"/>
      <c r="C261" s="67">
        <v>105</v>
      </c>
      <c r="D261" s="68" t="s">
        <v>225</v>
      </c>
      <c r="E261" s="69">
        <f t="shared" si="17"/>
        <v>55508.47457627119</v>
      </c>
      <c r="F261" s="69">
        <f t="shared" si="16"/>
        <v>9991.5254237288136</v>
      </c>
      <c r="G261" s="94">
        <v>65500</v>
      </c>
      <c r="H261" s="4" t="s">
        <v>20</v>
      </c>
      <c r="I261" s="49" t="s">
        <v>165</v>
      </c>
    </row>
    <row r="262" spans="1:9" x14ac:dyDescent="0.25">
      <c r="A262" s="67">
        <f t="shared" si="18"/>
        <v>202</v>
      </c>
      <c r="B262" s="68"/>
      <c r="C262" s="67">
        <v>105</v>
      </c>
      <c r="D262" s="68" t="s">
        <v>226</v>
      </c>
      <c r="E262" s="69">
        <f t="shared" si="17"/>
        <v>55508.47457627119</v>
      </c>
      <c r="F262" s="69">
        <f t="shared" si="16"/>
        <v>9991.5254237288136</v>
      </c>
      <c r="G262" s="94">
        <v>65500</v>
      </c>
      <c r="H262" s="4" t="s">
        <v>20</v>
      </c>
      <c r="I262" s="49" t="s">
        <v>165</v>
      </c>
    </row>
    <row r="263" spans="1:9" x14ac:dyDescent="0.25">
      <c r="A263" s="67">
        <f t="shared" si="18"/>
        <v>203</v>
      </c>
      <c r="B263" s="68"/>
      <c r="C263" s="67">
        <v>105</v>
      </c>
      <c r="D263" s="68" t="s">
        <v>227</v>
      </c>
      <c r="E263" s="69">
        <f t="shared" si="17"/>
        <v>15677.966101694916</v>
      </c>
      <c r="F263" s="69">
        <f t="shared" si="16"/>
        <v>2822.0338983050847</v>
      </c>
      <c r="G263" s="94">
        <v>18500</v>
      </c>
      <c r="H263" s="4" t="s">
        <v>20</v>
      </c>
      <c r="I263" s="49" t="s">
        <v>165</v>
      </c>
    </row>
    <row r="264" spans="1:9" x14ac:dyDescent="0.25">
      <c r="A264" s="67">
        <f t="shared" si="18"/>
        <v>204</v>
      </c>
      <c r="B264" s="68"/>
      <c r="C264" s="67">
        <v>105</v>
      </c>
      <c r="D264" s="68" t="s">
        <v>228</v>
      </c>
      <c r="E264" s="69">
        <f t="shared" si="17"/>
        <v>15677.966101694916</v>
      </c>
      <c r="F264" s="69">
        <f t="shared" si="16"/>
        <v>2822.0338983050847</v>
      </c>
      <c r="G264" s="94">
        <v>18500</v>
      </c>
      <c r="H264" s="4" t="s">
        <v>20</v>
      </c>
      <c r="I264" s="49" t="s">
        <v>165</v>
      </c>
    </row>
    <row r="265" spans="1:9" x14ac:dyDescent="0.25">
      <c r="A265" s="67">
        <f t="shared" si="18"/>
        <v>205</v>
      </c>
      <c r="B265" s="68"/>
      <c r="C265" s="67">
        <v>105</v>
      </c>
      <c r="D265" s="68" t="s">
        <v>229</v>
      </c>
      <c r="E265" s="69">
        <f t="shared" si="17"/>
        <v>55508.47457627119</v>
      </c>
      <c r="F265" s="69">
        <f t="shared" si="16"/>
        <v>9991.5254237288136</v>
      </c>
      <c r="G265" s="94">
        <v>65500</v>
      </c>
      <c r="H265" s="4" t="s">
        <v>20</v>
      </c>
      <c r="I265" s="49" t="s">
        <v>165</v>
      </c>
    </row>
    <row r="266" spans="1:9" x14ac:dyDescent="0.25">
      <c r="A266" s="67">
        <f t="shared" si="18"/>
        <v>206</v>
      </c>
      <c r="B266" s="68"/>
      <c r="C266" s="67">
        <v>105</v>
      </c>
      <c r="D266" s="68" t="s">
        <v>230</v>
      </c>
      <c r="E266" s="69">
        <f t="shared" si="17"/>
        <v>15677.966101694916</v>
      </c>
      <c r="F266" s="69">
        <f t="shared" si="16"/>
        <v>2822.0338983050847</v>
      </c>
      <c r="G266" s="94">
        <v>18500</v>
      </c>
      <c r="H266" s="4" t="s">
        <v>20</v>
      </c>
      <c r="I266" s="49" t="s">
        <v>165</v>
      </c>
    </row>
    <row r="267" spans="1:9" x14ac:dyDescent="0.25">
      <c r="A267" s="189" t="s">
        <v>231</v>
      </c>
      <c r="B267" s="190"/>
      <c r="C267" s="190"/>
      <c r="D267" s="191"/>
      <c r="E267" s="91"/>
      <c r="F267" s="92"/>
      <c r="G267" s="92"/>
      <c r="H267" s="92"/>
      <c r="I267" s="93"/>
    </row>
    <row r="268" spans="1:9" x14ac:dyDescent="0.25">
      <c r="A268" s="67">
        <f>A266+1</f>
        <v>207</v>
      </c>
      <c r="B268" s="68"/>
      <c r="C268" s="67">
        <v>105</v>
      </c>
      <c r="D268" s="68" t="s">
        <v>232</v>
      </c>
      <c r="E268" s="69">
        <f>SUM(G268/1.18)</f>
        <v>55508.47457627119</v>
      </c>
      <c r="F268" s="69">
        <f t="shared" si="16"/>
        <v>9991.5254237288136</v>
      </c>
      <c r="G268" s="94">
        <v>65500</v>
      </c>
      <c r="H268" s="4" t="s">
        <v>20</v>
      </c>
      <c r="I268" s="49" t="s">
        <v>165</v>
      </c>
    </row>
    <row r="269" spans="1:9" x14ac:dyDescent="0.25">
      <c r="A269" s="67">
        <f xml:space="preserve"> A268+1</f>
        <v>208</v>
      </c>
      <c r="B269" s="68"/>
      <c r="C269" s="67">
        <v>105</v>
      </c>
      <c r="D269" s="68" t="s">
        <v>1598</v>
      </c>
      <c r="E269" s="69">
        <f>SUM(G269/1.18)</f>
        <v>8898.3050847457635</v>
      </c>
      <c r="F269" s="69">
        <f t="shared" si="16"/>
        <v>1601.6949152542375</v>
      </c>
      <c r="G269" s="94">
        <v>10500</v>
      </c>
      <c r="H269" s="4" t="s">
        <v>20</v>
      </c>
      <c r="I269" s="49" t="s">
        <v>165</v>
      </c>
    </row>
    <row r="270" spans="1:9" x14ac:dyDescent="0.25">
      <c r="A270" s="67">
        <f t="shared" ref="A270:A272" si="19" xml:space="preserve"> A269+1</f>
        <v>209</v>
      </c>
      <c r="B270" s="68"/>
      <c r="C270" s="67">
        <v>105</v>
      </c>
      <c r="D270" s="68" t="s">
        <v>1599</v>
      </c>
      <c r="E270" s="69">
        <f>SUM(G270/1.18)</f>
        <v>4915.2542372881362</v>
      </c>
      <c r="F270" s="69">
        <f t="shared" si="16"/>
        <v>884.74576271186447</v>
      </c>
      <c r="G270" s="94">
        <v>5800</v>
      </c>
      <c r="H270" s="4" t="s">
        <v>20</v>
      </c>
      <c r="I270" s="49" t="s">
        <v>165</v>
      </c>
    </row>
    <row r="271" spans="1:9" x14ac:dyDescent="0.25">
      <c r="A271" s="67">
        <f t="shared" si="19"/>
        <v>210</v>
      </c>
      <c r="B271" s="68"/>
      <c r="C271" s="67">
        <v>105</v>
      </c>
      <c r="D271" s="68" t="s">
        <v>1600</v>
      </c>
      <c r="E271" s="69">
        <f>SUM(G271/1.18)</f>
        <v>8898.3050847457635</v>
      </c>
      <c r="F271" s="69">
        <f t="shared" si="16"/>
        <v>1601.6949152542375</v>
      </c>
      <c r="G271" s="94">
        <v>10500</v>
      </c>
      <c r="H271" s="4" t="s">
        <v>20</v>
      </c>
      <c r="I271" s="49" t="s">
        <v>165</v>
      </c>
    </row>
    <row r="272" spans="1:9" x14ac:dyDescent="0.25">
      <c r="A272" s="67">
        <f t="shared" si="19"/>
        <v>211</v>
      </c>
      <c r="B272" s="68"/>
      <c r="C272" s="67">
        <v>105</v>
      </c>
      <c r="D272" s="68" t="s">
        <v>1601</v>
      </c>
      <c r="E272" s="69">
        <f>SUM(G272/1.18)</f>
        <v>4915.2542372881362</v>
      </c>
      <c r="F272" s="69">
        <f t="shared" si="16"/>
        <v>884.74576271186447</v>
      </c>
      <c r="G272" s="94">
        <v>5800</v>
      </c>
      <c r="H272" s="4" t="s">
        <v>20</v>
      </c>
      <c r="I272" s="49" t="s">
        <v>165</v>
      </c>
    </row>
    <row r="273" spans="1:9" x14ac:dyDescent="0.25">
      <c r="A273" s="189" t="s">
        <v>233</v>
      </c>
      <c r="B273" s="190"/>
      <c r="C273" s="190"/>
      <c r="D273" s="191"/>
      <c r="E273" s="91"/>
      <c r="F273" s="92"/>
      <c r="G273" s="92"/>
      <c r="H273" s="92"/>
      <c r="I273" s="93"/>
    </row>
    <row r="274" spans="1:9" x14ac:dyDescent="0.25">
      <c r="A274" s="67">
        <f>A272+1</f>
        <v>212</v>
      </c>
      <c r="B274" s="68"/>
      <c r="C274" s="67">
        <v>105</v>
      </c>
      <c r="D274" s="68" t="s">
        <v>234</v>
      </c>
      <c r="E274" s="69">
        <f t="shared" ref="E274:E291" si="20">SUM(G274/1.18)</f>
        <v>15677.966101694916</v>
      </c>
      <c r="F274" s="69">
        <f t="shared" si="16"/>
        <v>2822.0338983050847</v>
      </c>
      <c r="G274" s="94">
        <v>18500</v>
      </c>
      <c r="H274" s="4" t="s">
        <v>20</v>
      </c>
      <c r="I274" s="49" t="s">
        <v>165</v>
      </c>
    </row>
    <row r="275" spans="1:9" x14ac:dyDescent="0.25">
      <c r="A275" s="67">
        <f t="shared" ref="A275:A291" si="21" xml:space="preserve"> A274+1</f>
        <v>213</v>
      </c>
      <c r="B275" s="68"/>
      <c r="C275" s="67">
        <v>105</v>
      </c>
      <c r="D275" s="68" t="s">
        <v>235</v>
      </c>
      <c r="E275" s="69">
        <f t="shared" si="20"/>
        <v>11016.949152542373</v>
      </c>
      <c r="F275" s="69">
        <f t="shared" si="16"/>
        <v>1983.050847457627</v>
      </c>
      <c r="G275" s="94">
        <v>13000</v>
      </c>
      <c r="H275" s="4" t="s">
        <v>20</v>
      </c>
      <c r="I275" s="49" t="s">
        <v>165</v>
      </c>
    </row>
    <row r="276" spans="1:9" x14ac:dyDescent="0.25">
      <c r="A276" s="67">
        <f t="shared" si="21"/>
        <v>214</v>
      </c>
      <c r="B276" s="68"/>
      <c r="C276" s="67">
        <v>105</v>
      </c>
      <c r="D276" s="68" t="s">
        <v>236</v>
      </c>
      <c r="E276" s="69">
        <f t="shared" si="20"/>
        <v>55508.47457627119</v>
      </c>
      <c r="F276" s="69">
        <f t="shared" si="16"/>
        <v>9991.5254237288136</v>
      </c>
      <c r="G276" s="94">
        <v>65500</v>
      </c>
      <c r="H276" s="4" t="s">
        <v>20</v>
      </c>
      <c r="I276" s="49" t="s">
        <v>165</v>
      </c>
    </row>
    <row r="277" spans="1:9" x14ac:dyDescent="0.25">
      <c r="A277" s="67">
        <f t="shared" si="21"/>
        <v>215</v>
      </c>
      <c r="B277" s="68"/>
      <c r="C277" s="67">
        <v>105</v>
      </c>
      <c r="D277" s="68" t="s">
        <v>237</v>
      </c>
      <c r="E277" s="69">
        <f t="shared" si="20"/>
        <v>14830.508474576272</v>
      </c>
      <c r="F277" s="69">
        <f t="shared" si="16"/>
        <v>2669.4915254237289</v>
      </c>
      <c r="G277" s="94">
        <v>17500</v>
      </c>
      <c r="H277" s="4" t="s">
        <v>20</v>
      </c>
      <c r="I277" s="49" t="s">
        <v>165</v>
      </c>
    </row>
    <row r="278" spans="1:9" x14ac:dyDescent="0.25">
      <c r="A278" s="67">
        <f t="shared" si="21"/>
        <v>216</v>
      </c>
      <c r="B278" s="68"/>
      <c r="C278" s="67">
        <v>105</v>
      </c>
      <c r="D278" s="68" t="s">
        <v>1602</v>
      </c>
      <c r="E278" s="69">
        <f t="shared" si="20"/>
        <v>15677.966101694916</v>
      </c>
      <c r="F278" s="69">
        <f t="shared" si="16"/>
        <v>2822.0338983050847</v>
      </c>
      <c r="G278" s="94">
        <v>18500</v>
      </c>
      <c r="H278" s="4" t="s">
        <v>20</v>
      </c>
      <c r="I278" s="49" t="s">
        <v>165</v>
      </c>
    </row>
    <row r="279" spans="1:9" x14ac:dyDescent="0.25">
      <c r="A279" s="67">
        <f t="shared" si="21"/>
        <v>217</v>
      </c>
      <c r="B279" s="68"/>
      <c r="C279" s="67">
        <v>105</v>
      </c>
      <c r="D279" s="68" t="s">
        <v>1603</v>
      </c>
      <c r="E279" s="69">
        <f t="shared" si="20"/>
        <v>11186.440677966102</v>
      </c>
      <c r="F279" s="69">
        <f t="shared" si="16"/>
        <v>2013.5593220338983</v>
      </c>
      <c r="G279" s="94">
        <v>13200</v>
      </c>
      <c r="H279" s="4" t="s">
        <v>20</v>
      </c>
      <c r="I279" s="49" t="s">
        <v>165</v>
      </c>
    </row>
    <row r="280" spans="1:9" x14ac:dyDescent="0.25">
      <c r="A280" s="67">
        <f t="shared" si="21"/>
        <v>218</v>
      </c>
      <c r="B280" s="68"/>
      <c r="C280" s="67">
        <v>105</v>
      </c>
      <c r="D280" s="68" t="s">
        <v>1604</v>
      </c>
      <c r="E280" s="69">
        <f t="shared" si="20"/>
        <v>13559.322033898306</v>
      </c>
      <c r="F280" s="69">
        <f t="shared" si="16"/>
        <v>2440.6779661016949</v>
      </c>
      <c r="G280" s="94">
        <v>16000</v>
      </c>
      <c r="H280" s="4" t="s">
        <v>20</v>
      </c>
      <c r="I280" s="49" t="s">
        <v>165</v>
      </c>
    </row>
    <row r="281" spans="1:9" x14ac:dyDescent="0.25">
      <c r="A281" s="67">
        <f t="shared" si="21"/>
        <v>219</v>
      </c>
      <c r="B281" s="68"/>
      <c r="C281" s="67">
        <v>105</v>
      </c>
      <c r="D281" s="68" t="s">
        <v>1605</v>
      </c>
      <c r="E281" s="69">
        <f t="shared" si="20"/>
        <v>8050.8474576271192</v>
      </c>
      <c r="F281" s="69">
        <f t="shared" si="16"/>
        <v>1449.1525423728815</v>
      </c>
      <c r="G281" s="94">
        <v>9500</v>
      </c>
      <c r="H281" s="4" t="s">
        <v>20</v>
      </c>
      <c r="I281" s="49" t="s">
        <v>165</v>
      </c>
    </row>
    <row r="282" spans="1:9" x14ac:dyDescent="0.25">
      <c r="A282" s="67">
        <f t="shared" si="21"/>
        <v>220</v>
      </c>
      <c r="B282" s="68"/>
      <c r="C282" s="67">
        <v>105</v>
      </c>
      <c r="D282" s="68" t="s">
        <v>1606</v>
      </c>
      <c r="E282" s="69">
        <f t="shared" si="20"/>
        <v>13559.322033898306</v>
      </c>
      <c r="F282" s="69">
        <f t="shared" si="16"/>
        <v>2440.6779661016949</v>
      </c>
      <c r="G282" s="94">
        <v>16000</v>
      </c>
      <c r="H282" s="4" t="s">
        <v>20</v>
      </c>
      <c r="I282" s="49" t="s">
        <v>165</v>
      </c>
    </row>
    <row r="283" spans="1:9" x14ac:dyDescent="0.25">
      <c r="A283" s="67">
        <f t="shared" si="21"/>
        <v>221</v>
      </c>
      <c r="B283" s="68"/>
      <c r="C283" s="67">
        <v>105</v>
      </c>
      <c r="D283" s="68" t="s">
        <v>1607</v>
      </c>
      <c r="E283" s="69">
        <f t="shared" si="20"/>
        <v>8050.8474576271192</v>
      </c>
      <c r="F283" s="69">
        <f t="shared" si="16"/>
        <v>1449.1525423728815</v>
      </c>
      <c r="G283" s="94">
        <v>9500</v>
      </c>
      <c r="H283" s="4" t="s">
        <v>20</v>
      </c>
      <c r="I283" s="49"/>
    </row>
    <row r="284" spans="1:9" x14ac:dyDescent="0.25">
      <c r="A284" s="67">
        <f t="shared" si="21"/>
        <v>222</v>
      </c>
      <c r="B284" s="68"/>
      <c r="C284" s="67">
        <v>105</v>
      </c>
      <c r="D284" s="68" t="s">
        <v>238</v>
      </c>
      <c r="E284" s="69">
        <f t="shared" si="20"/>
        <v>15677.966101694916</v>
      </c>
      <c r="F284" s="69">
        <f t="shared" si="16"/>
        <v>2822.0338983050847</v>
      </c>
      <c r="G284" s="94">
        <v>18500</v>
      </c>
      <c r="H284" s="4" t="s">
        <v>20</v>
      </c>
      <c r="I284" s="49" t="s">
        <v>165</v>
      </c>
    </row>
    <row r="285" spans="1:9" x14ac:dyDescent="0.25">
      <c r="A285" s="67">
        <f t="shared" si="21"/>
        <v>223</v>
      </c>
      <c r="B285" s="68"/>
      <c r="C285" s="67">
        <v>105</v>
      </c>
      <c r="D285" s="68" t="s">
        <v>239</v>
      </c>
      <c r="E285" s="69">
        <f t="shared" si="20"/>
        <v>55508.47457627119</v>
      </c>
      <c r="F285" s="69">
        <f t="shared" si="16"/>
        <v>9991.5254237288136</v>
      </c>
      <c r="G285" s="94">
        <v>65500</v>
      </c>
      <c r="H285" s="4" t="s">
        <v>20</v>
      </c>
      <c r="I285" s="49" t="s">
        <v>165</v>
      </c>
    </row>
    <row r="286" spans="1:9" x14ac:dyDescent="0.25">
      <c r="A286" s="67">
        <f t="shared" si="21"/>
        <v>224</v>
      </c>
      <c r="B286" s="68"/>
      <c r="C286" s="67">
        <v>105</v>
      </c>
      <c r="D286" s="68" t="s">
        <v>1608</v>
      </c>
      <c r="E286" s="69">
        <f t="shared" si="20"/>
        <v>21398.305084745763</v>
      </c>
      <c r="F286" s="69">
        <f t="shared" si="16"/>
        <v>3851.6949152542375</v>
      </c>
      <c r="G286" s="94">
        <v>25250</v>
      </c>
      <c r="H286" s="4" t="s">
        <v>20</v>
      </c>
      <c r="I286" s="49" t="s">
        <v>165</v>
      </c>
    </row>
    <row r="287" spans="1:9" x14ac:dyDescent="0.25">
      <c r="A287" s="67">
        <f t="shared" si="21"/>
        <v>225</v>
      </c>
      <c r="B287" s="68"/>
      <c r="C287" s="67">
        <v>105</v>
      </c>
      <c r="D287" s="68" t="s">
        <v>1609</v>
      </c>
      <c r="E287" s="69">
        <f t="shared" si="20"/>
        <v>11991.525423728814</v>
      </c>
      <c r="F287" s="69">
        <f t="shared" si="16"/>
        <v>2158.4745762711864</v>
      </c>
      <c r="G287" s="94">
        <v>14150</v>
      </c>
      <c r="H287" s="4" t="s">
        <v>20</v>
      </c>
      <c r="I287" s="49" t="s">
        <v>165</v>
      </c>
    </row>
    <row r="288" spans="1:9" x14ac:dyDescent="0.25">
      <c r="A288" s="67">
        <f t="shared" si="21"/>
        <v>226</v>
      </c>
      <c r="B288" s="68"/>
      <c r="C288" s="67">
        <v>105</v>
      </c>
      <c r="D288" s="68" t="s">
        <v>240</v>
      </c>
      <c r="E288" s="69">
        <f t="shared" si="20"/>
        <v>15677.966101694916</v>
      </c>
      <c r="F288" s="69">
        <f t="shared" si="16"/>
        <v>2822.0338983050847</v>
      </c>
      <c r="G288" s="94">
        <v>18500</v>
      </c>
      <c r="H288" s="4" t="s">
        <v>20</v>
      </c>
      <c r="I288" s="49" t="s">
        <v>165</v>
      </c>
    </row>
    <row r="289" spans="1:9" x14ac:dyDescent="0.25">
      <c r="A289" s="67">
        <f t="shared" si="21"/>
        <v>227</v>
      </c>
      <c r="B289" s="68"/>
      <c r="C289" s="67">
        <v>105</v>
      </c>
      <c r="D289" s="68" t="s">
        <v>1610</v>
      </c>
      <c r="E289" s="69">
        <f t="shared" si="20"/>
        <v>15677.966101694916</v>
      </c>
      <c r="F289" s="69">
        <f t="shared" si="16"/>
        <v>2822.0338983050847</v>
      </c>
      <c r="G289" s="94">
        <v>18500</v>
      </c>
      <c r="H289" s="4" t="s">
        <v>20</v>
      </c>
      <c r="I289" s="49" t="s">
        <v>165</v>
      </c>
    </row>
    <row r="290" spans="1:9" x14ac:dyDescent="0.25">
      <c r="A290" s="67">
        <f t="shared" si="21"/>
        <v>228</v>
      </c>
      <c r="B290" s="68"/>
      <c r="C290" s="67">
        <v>105</v>
      </c>
      <c r="D290" s="68" t="s">
        <v>1611</v>
      </c>
      <c r="E290" s="69">
        <f t="shared" si="20"/>
        <v>15677.966101694916</v>
      </c>
      <c r="F290" s="69">
        <f t="shared" si="16"/>
        <v>2822.0338983050847</v>
      </c>
      <c r="G290" s="94">
        <v>18500</v>
      </c>
      <c r="H290" s="4" t="s">
        <v>20</v>
      </c>
      <c r="I290" s="49" t="s">
        <v>165</v>
      </c>
    </row>
    <row r="291" spans="1:9" x14ac:dyDescent="0.25">
      <c r="A291" s="67">
        <f t="shared" si="21"/>
        <v>229</v>
      </c>
      <c r="B291" s="68"/>
      <c r="C291" s="67">
        <v>105</v>
      </c>
      <c r="D291" s="68" t="s">
        <v>1612</v>
      </c>
      <c r="E291" s="69">
        <f t="shared" si="20"/>
        <v>8050.8474576271192</v>
      </c>
      <c r="F291" s="69">
        <f t="shared" si="16"/>
        <v>1449.1525423728815</v>
      </c>
      <c r="G291" s="94">
        <v>9500</v>
      </c>
      <c r="H291" s="4" t="s">
        <v>20</v>
      </c>
      <c r="I291" s="49" t="s">
        <v>165</v>
      </c>
    </row>
    <row r="292" spans="1:9" x14ac:dyDescent="0.25">
      <c r="A292" s="189" t="s">
        <v>241</v>
      </c>
      <c r="B292" s="190"/>
      <c r="C292" s="190"/>
      <c r="D292" s="191"/>
      <c r="E292" s="91"/>
      <c r="F292" s="92"/>
      <c r="G292" s="92"/>
      <c r="H292" s="92"/>
      <c r="I292" s="93"/>
    </row>
    <row r="293" spans="1:9" x14ac:dyDescent="0.25">
      <c r="A293" s="67">
        <f>A291+1</f>
        <v>230</v>
      </c>
      <c r="B293" s="68"/>
      <c r="C293" s="67">
        <v>105</v>
      </c>
      <c r="D293" s="68" t="s">
        <v>242</v>
      </c>
      <c r="E293" s="69">
        <f>SUM(G293/1.18)</f>
        <v>15677.966101694916</v>
      </c>
      <c r="F293" s="69">
        <f t="shared" si="16"/>
        <v>2822.0338983050847</v>
      </c>
      <c r="G293" s="94">
        <v>18500</v>
      </c>
      <c r="H293" s="4" t="s">
        <v>20</v>
      </c>
      <c r="I293" s="49" t="s">
        <v>165</v>
      </c>
    </row>
    <row r="294" spans="1:9" x14ac:dyDescent="0.25">
      <c r="A294" s="189" t="s">
        <v>243</v>
      </c>
      <c r="B294" s="190"/>
      <c r="C294" s="190"/>
      <c r="D294" s="191"/>
      <c r="E294" s="91"/>
      <c r="F294" s="92"/>
      <c r="G294" s="92"/>
      <c r="H294" s="92"/>
      <c r="I294" s="93"/>
    </row>
    <row r="295" spans="1:9" x14ac:dyDescent="0.25">
      <c r="A295" s="67">
        <f>A293+1</f>
        <v>231</v>
      </c>
      <c r="B295" s="68"/>
      <c r="C295" s="67">
        <v>113</v>
      </c>
      <c r="D295" s="68" t="s">
        <v>244</v>
      </c>
      <c r="E295" s="69">
        <f t="shared" ref="E295:E331" si="22">SUM(G295/1.18)</f>
        <v>550.84745762711873</v>
      </c>
      <c r="F295" s="69">
        <f t="shared" si="16"/>
        <v>99.152542372881371</v>
      </c>
      <c r="G295" s="13">
        <v>650</v>
      </c>
      <c r="H295" s="4" t="s">
        <v>16</v>
      </c>
      <c r="I295" s="49" t="s">
        <v>245</v>
      </c>
    </row>
    <row r="296" spans="1:9" x14ac:dyDescent="0.25">
      <c r="A296" s="67">
        <f t="shared" ref="A296:A331" si="23" xml:space="preserve"> A295+1</f>
        <v>232</v>
      </c>
      <c r="B296" s="68"/>
      <c r="C296" s="67">
        <v>113</v>
      </c>
      <c r="D296" s="68" t="s">
        <v>246</v>
      </c>
      <c r="E296" s="69">
        <f t="shared" si="22"/>
        <v>508.47457627118649</v>
      </c>
      <c r="F296" s="69">
        <f t="shared" si="16"/>
        <v>91.525423728813564</v>
      </c>
      <c r="G296" s="13">
        <v>600</v>
      </c>
      <c r="H296" s="4" t="s">
        <v>16</v>
      </c>
      <c r="I296" s="49" t="s">
        <v>245</v>
      </c>
    </row>
    <row r="297" spans="1:9" x14ac:dyDescent="0.25">
      <c r="A297" s="67">
        <f t="shared" si="23"/>
        <v>233</v>
      </c>
      <c r="B297" s="68"/>
      <c r="C297" s="67">
        <v>113</v>
      </c>
      <c r="D297" s="68" t="s">
        <v>247</v>
      </c>
      <c r="E297" s="69">
        <f t="shared" si="22"/>
        <v>21186.440677966104</v>
      </c>
      <c r="F297" s="69">
        <f t="shared" si="16"/>
        <v>3813.5593220338988</v>
      </c>
      <c r="G297" s="13">
        <v>25000</v>
      </c>
      <c r="H297" s="4" t="s">
        <v>11</v>
      </c>
      <c r="I297" s="49" t="s">
        <v>245</v>
      </c>
    </row>
    <row r="298" spans="1:9" x14ac:dyDescent="0.25">
      <c r="A298" s="67">
        <f t="shared" si="23"/>
        <v>234</v>
      </c>
      <c r="B298" s="68"/>
      <c r="C298" s="67">
        <v>113</v>
      </c>
      <c r="D298" s="68" t="s">
        <v>248</v>
      </c>
      <c r="E298" s="69">
        <f t="shared" si="22"/>
        <v>21186.440677966104</v>
      </c>
      <c r="F298" s="69">
        <f t="shared" si="16"/>
        <v>3813.5593220338988</v>
      </c>
      <c r="G298" s="13">
        <v>25000</v>
      </c>
      <c r="H298" s="4" t="s">
        <v>11</v>
      </c>
      <c r="I298" s="49" t="s">
        <v>245</v>
      </c>
    </row>
    <row r="299" spans="1:9" x14ac:dyDescent="0.25">
      <c r="A299" s="67">
        <f t="shared" si="23"/>
        <v>235</v>
      </c>
      <c r="B299" s="68"/>
      <c r="C299" s="67">
        <v>113</v>
      </c>
      <c r="D299" s="68" t="s">
        <v>249</v>
      </c>
      <c r="E299" s="69">
        <f t="shared" si="22"/>
        <v>10593.220338983052</v>
      </c>
      <c r="F299" s="69">
        <f t="shared" si="16"/>
        <v>1906.7796610169494</v>
      </c>
      <c r="G299" s="13">
        <v>12500</v>
      </c>
      <c r="H299" s="4" t="s">
        <v>11</v>
      </c>
      <c r="I299" s="49" t="s">
        <v>245</v>
      </c>
    </row>
    <row r="300" spans="1:9" x14ac:dyDescent="0.25">
      <c r="A300" s="67">
        <f t="shared" si="23"/>
        <v>236</v>
      </c>
      <c r="B300" s="68"/>
      <c r="C300" s="67">
        <v>113</v>
      </c>
      <c r="D300" s="68" t="s">
        <v>250</v>
      </c>
      <c r="E300" s="69">
        <f t="shared" si="22"/>
        <v>1271.1864406779662</v>
      </c>
      <c r="F300" s="69">
        <f t="shared" si="16"/>
        <v>228.81355932203391</v>
      </c>
      <c r="G300" s="13">
        <v>1500</v>
      </c>
      <c r="H300" s="4" t="s">
        <v>11</v>
      </c>
      <c r="I300" s="49" t="s">
        <v>245</v>
      </c>
    </row>
    <row r="301" spans="1:9" x14ac:dyDescent="0.25">
      <c r="A301" s="67">
        <f t="shared" si="23"/>
        <v>237</v>
      </c>
      <c r="B301" s="68"/>
      <c r="C301" s="67">
        <v>113</v>
      </c>
      <c r="D301" s="68" t="s">
        <v>251</v>
      </c>
      <c r="E301" s="69">
        <f t="shared" si="22"/>
        <v>21186.440677966104</v>
      </c>
      <c r="F301" s="69">
        <f t="shared" si="16"/>
        <v>3813.5593220338988</v>
      </c>
      <c r="G301" s="13">
        <v>25000</v>
      </c>
      <c r="H301" s="4" t="s">
        <v>11</v>
      </c>
      <c r="I301" s="49" t="s">
        <v>245</v>
      </c>
    </row>
    <row r="302" spans="1:9" x14ac:dyDescent="0.25">
      <c r="A302" s="67">
        <f t="shared" si="23"/>
        <v>238</v>
      </c>
      <c r="B302" s="68"/>
      <c r="C302" s="67">
        <v>113</v>
      </c>
      <c r="D302" s="68" t="s">
        <v>252</v>
      </c>
      <c r="E302" s="69">
        <f t="shared" si="22"/>
        <v>21186.440677966104</v>
      </c>
      <c r="F302" s="69">
        <f t="shared" si="16"/>
        <v>3813.5593220338988</v>
      </c>
      <c r="G302" s="13">
        <v>25000</v>
      </c>
      <c r="H302" s="4" t="s">
        <v>11</v>
      </c>
      <c r="I302" s="49" t="s">
        <v>245</v>
      </c>
    </row>
    <row r="303" spans="1:9" x14ac:dyDescent="0.25">
      <c r="A303" s="67">
        <f t="shared" si="23"/>
        <v>239</v>
      </c>
      <c r="B303" s="68"/>
      <c r="C303" s="67">
        <v>113</v>
      </c>
      <c r="D303" s="68" t="s">
        <v>253</v>
      </c>
      <c r="E303" s="69">
        <f t="shared" si="22"/>
        <v>10593.220338983052</v>
      </c>
      <c r="F303" s="69">
        <f t="shared" si="16"/>
        <v>1906.7796610169494</v>
      </c>
      <c r="G303" s="13">
        <v>12500</v>
      </c>
      <c r="H303" s="4" t="s">
        <v>11</v>
      </c>
      <c r="I303" s="49" t="s">
        <v>245</v>
      </c>
    </row>
    <row r="304" spans="1:9" x14ac:dyDescent="0.25">
      <c r="A304" s="67">
        <f t="shared" si="23"/>
        <v>240</v>
      </c>
      <c r="B304" s="68"/>
      <c r="C304" s="67">
        <v>113</v>
      </c>
      <c r="D304" s="68" t="s">
        <v>254</v>
      </c>
      <c r="E304" s="69">
        <f t="shared" si="22"/>
        <v>254.23728813559325</v>
      </c>
      <c r="F304" s="69">
        <f t="shared" si="16"/>
        <v>45.762711864406782</v>
      </c>
      <c r="G304" s="13">
        <v>300</v>
      </c>
      <c r="H304" s="4" t="s">
        <v>16</v>
      </c>
      <c r="I304" s="49" t="s">
        <v>245</v>
      </c>
    </row>
    <row r="305" spans="1:9" x14ac:dyDescent="0.25">
      <c r="A305" s="67">
        <f t="shared" si="23"/>
        <v>241</v>
      </c>
      <c r="B305" s="68"/>
      <c r="C305" s="67">
        <v>113</v>
      </c>
      <c r="D305" s="68" t="s">
        <v>255</v>
      </c>
      <c r="E305" s="69">
        <f t="shared" si="22"/>
        <v>10593.220338983052</v>
      </c>
      <c r="F305" s="69">
        <f t="shared" si="16"/>
        <v>1906.7796610169494</v>
      </c>
      <c r="G305" s="13">
        <v>12500</v>
      </c>
      <c r="H305" s="4" t="s">
        <v>11</v>
      </c>
      <c r="I305" s="49" t="s">
        <v>245</v>
      </c>
    </row>
    <row r="306" spans="1:9" x14ac:dyDescent="0.25">
      <c r="A306" s="67">
        <f t="shared" si="23"/>
        <v>242</v>
      </c>
      <c r="B306" s="68"/>
      <c r="C306" s="67">
        <v>113</v>
      </c>
      <c r="D306" s="68" t="s">
        <v>256</v>
      </c>
      <c r="E306" s="69">
        <f t="shared" si="22"/>
        <v>1271.1864406779662</v>
      </c>
      <c r="F306" s="69">
        <f t="shared" si="16"/>
        <v>228.81355932203391</v>
      </c>
      <c r="G306" s="13">
        <v>1500</v>
      </c>
      <c r="H306" s="4" t="s">
        <v>11</v>
      </c>
      <c r="I306" s="49" t="s">
        <v>245</v>
      </c>
    </row>
    <row r="307" spans="1:9" x14ac:dyDescent="0.25">
      <c r="A307" s="67">
        <f t="shared" si="23"/>
        <v>243</v>
      </c>
      <c r="B307" s="68"/>
      <c r="C307" s="67">
        <v>113</v>
      </c>
      <c r="D307" s="68" t="s">
        <v>257</v>
      </c>
      <c r="E307" s="69">
        <f t="shared" si="22"/>
        <v>10593.220338983052</v>
      </c>
      <c r="F307" s="69">
        <f t="shared" si="16"/>
        <v>1906.7796610169494</v>
      </c>
      <c r="G307" s="13">
        <v>12500</v>
      </c>
      <c r="H307" s="4" t="s">
        <v>11</v>
      </c>
      <c r="I307" s="49" t="s">
        <v>245</v>
      </c>
    </row>
    <row r="308" spans="1:9" x14ac:dyDescent="0.25">
      <c r="A308" s="67">
        <f t="shared" si="23"/>
        <v>244</v>
      </c>
      <c r="B308" s="68"/>
      <c r="C308" s="67">
        <v>113</v>
      </c>
      <c r="D308" s="68" t="s">
        <v>258</v>
      </c>
      <c r="E308" s="69">
        <f t="shared" si="22"/>
        <v>21186.440677966104</v>
      </c>
      <c r="F308" s="69">
        <f t="shared" si="16"/>
        <v>3813.5593220338988</v>
      </c>
      <c r="G308" s="13">
        <v>25000</v>
      </c>
      <c r="H308" s="4" t="s">
        <v>11</v>
      </c>
      <c r="I308" s="49" t="s">
        <v>245</v>
      </c>
    </row>
    <row r="309" spans="1:9" x14ac:dyDescent="0.25">
      <c r="A309" s="67">
        <f t="shared" si="23"/>
        <v>245</v>
      </c>
      <c r="B309" s="68"/>
      <c r="C309" s="67">
        <v>113</v>
      </c>
      <c r="D309" s="68" t="s">
        <v>259</v>
      </c>
      <c r="E309" s="69">
        <f t="shared" si="22"/>
        <v>21186.440677966104</v>
      </c>
      <c r="F309" s="69">
        <f t="shared" si="16"/>
        <v>3813.5593220338988</v>
      </c>
      <c r="G309" s="13">
        <v>25000</v>
      </c>
      <c r="H309" s="4" t="s">
        <v>11</v>
      </c>
      <c r="I309" s="49" t="s">
        <v>245</v>
      </c>
    </row>
    <row r="310" spans="1:9" x14ac:dyDescent="0.25">
      <c r="A310" s="67">
        <f t="shared" si="23"/>
        <v>246</v>
      </c>
      <c r="B310" s="68"/>
      <c r="C310" s="67">
        <v>113</v>
      </c>
      <c r="D310" s="68" t="s">
        <v>260</v>
      </c>
      <c r="E310" s="69">
        <f t="shared" si="22"/>
        <v>10593.220338983052</v>
      </c>
      <c r="F310" s="69">
        <f t="shared" si="16"/>
        <v>1906.7796610169494</v>
      </c>
      <c r="G310" s="13">
        <v>12500</v>
      </c>
      <c r="H310" s="4" t="s">
        <v>11</v>
      </c>
      <c r="I310" s="49" t="s">
        <v>245</v>
      </c>
    </row>
    <row r="311" spans="1:9" x14ac:dyDescent="0.25">
      <c r="A311" s="67">
        <f t="shared" si="23"/>
        <v>247</v>
      </c>
      <c r="B311" s="68"/>
      <c r="C311" s="67">
        <v>113</v>
      </c>
      <c r="D311" s="68" t="s">
        <v>261</v>
      </c>
      <c r="E311" s="69">
        <f t="shared" si="22"/>
        <v>1271.1864406779662</v>
      </c>
      <c r="F311" s="69">
        <f t="shared" si="16"/>
        <v>228.81355932203391</v>
      </c>
      <c r="G311" s="13">
        <v>1500</v>
      </c>
      <c r="H311" s="4" t="s">
        <v>11</v>
      </c>
      <c r="I311" s="49" t="s">
        <v>245</v>
      </c>
    </row>
    <row r="312" spans="1:9" x14ac:dyDescent="0.25">
      <c r="A312" s="67">
        <f t="shared" si="23"/>
        <v>248</v>
      </c>
      <c r="B312" s="68"/>
      <c r="C312" s="67">
        <v>113</v>
      </c>
      <c r="D312" s="68" t="s">
        <v>262</v>
      </c>
      <c r="E312" s="69">
        <f t="shared" si="22"/>
        <v>21186.440677966104</v>
      </c>
      <c r="F312" s="69">
        <f t="shared" si="16"/>
        <v>3813.5593220338988</v>
      </c>
      <c r="G312" s="13">
        <v>25000</v>
      </c>
      <c r="H312" s="4" t="s">
        <v>11</v>
      </c>
      <c r="I312" s="49" t="s">
        <v>245</v>
      </c>
    </row>
    <row r="313" spans="1:9" x14ac:dyDescent="0.25">
      <c r="A313" s="67">
        <f t="shared" si="23"/>
        <v>249</v>
      </c>
      <c r="B313" s="68"/>
      <c r="C313" s="67">
        <v>113</v>
      </c>
      <c r="D313" s="68" t="s">
        <v>263</v>
      </c>
      <c r="E313" s="69">
        <f t="shared" si="22"/>
        <v>21186.440677966104</v>
      </c>
      <c r="F313" s="69">
        <f t="shared" si="16"/>
        <v>3813.5593220338988</v>
      </c>
      <c r="G313" s="13">
        <v>25000</v>
      </c>
      <c r="H313" s="4" t="s">
        <v>11</v>
      </c>
      <c r="I313" s="49" t="s">
        <v>245</v>
      </c>
    </row>
    <row r="314" spans="1:9" ht="47.25" x14ac:dyDescent="0.25">
      <c r="A314" s="67">
        <f t="shared" si="23"/>
        <v>250</v>
      </c>
      <c r="B314" s="68"/>
      <c r="C314" s="67">
        <v>113</v>
      </c>
      <c r="D314" s="68" t="s">
        <v>1546</v>
      </c>
      <c r="E314" s="69">
        <f t="shared" si="22"/>
        <v>31779.661016949154</v>
      </c>
      <c r="F314" s="69">
        <f t="shared" si="16"/>
        <v>5720.3389830508477</v>
      </c>
      <c r="G314" s="13">
        <v>37500</v>
      </c>
      <c r="H314" s="4" t="s">
        <v>11</v>
      </c>
      <c r="I314" s="49" t="s">
        <v>245</v>
      </c>
    </row>
    <row r="315" spans="1:9" ht="47.25" x14ac:dyDescent="0.25">
      <c r="A315" s="67">
        <f t="shared" si="23"/>
        <v>251</v>
      </c>
      <c r="B315" s="68"/>
      <c r="C315" s="67">
        <v>113</v>
      </c>
      <c r="D315" s="68" t="s">
        <v>1547</v>
      </c>
      <c r="E315" s="69">
        <f t="shared" si="22"/>
        <v>42372.881355932208</v>
      </c>
      <c r="F315" s="69">
        <f t="shared" si="16"/>
        <v>7627.1186440677975</v>
      </c>
      <c r="G315" s="13">
        <v>50000</v>
      </c>
      <c r="H315" s="4" t="s">
        <v>11</v>
      </c>
      <c r="I315" s="49" t="s">
        <v>245</v>
      </c>
    </row>
    <row r="316" spans="1:9" x14ac:dyDescent="0.25">
      <c r="A316" s="67">
        <f t="shared" si="23"/>
        <v>252</v>
      </c>
      <c r="B316" s="68"/>
      <c r="C316" s="67">
        <v>113</v>
      </c>
      <c r="D316" s="68" t="s">
        <v>264</v>
      </c>
      <c r="E316" s="69">
        <f t="shared" si="22"/>
        <v>10593.220338983052</v>
      </c>
      <c r="F316" s="69">
        <f t="shared" si="16"/>
        <v>1906.7796610169494</v>
      </c>
      <c r="G316" s="13">
        <v>12500</v>
      </c>
      <c r="H316" s="4" t="s">
        <v>11</v>
      </c>
      <c r="I316" s="49" t="s">
        <v>245</v>
      </c>
    </row>
    <row r="317" spans="1:9" x14ac:dyDescent="0.25">
      <c r="A317" s="67">
        <f t="shared" si="23"/>
        <v>253</v>
      </c>
      <c r="B317" s="68"/>
      <c r="C317" s="67">
        <v>113</v>
      </c>
      <c r="D317" s="68" t="s">
        <v>265</v>
      </c>
      <c r="E317" s="69">
        <f t="shared" si="22"/>
        <v>21186.440677966104</v>
      </c>
      <c r="F317" s="69">
        <f t="shared" si="16"/>
        <v>3813.5593220338988</v>
      </c>
      <c r="G317" s="13">
        <v>25000</v>
      </c>
      <c r="H317" s="4" t="s">
        <v>11</v>
      </c>
      <c r="I317" s="49" t="s">
        <v>245</v>
      </c>
    </row>
    <row r="318" spans="1:9" x14ac:dyDescent="0.25">
      <c r="A318" s="67">
        <f t="shared" si="23"/>
        <v>254</v>
      </c>
      <c r="B318" s="68"/>
      <c r="C318" s="67">
        <v>113</v>
      </c>
      <c r="D318" s="68" t="s">
        <v>266</v>
      </c>
      <c r="E318" s="69">
        <f t="shared" si="22"/>
        <v>10593.220338983052</v>
      </c>
      <c r="F318" s="69">
        <f t="shared" si="16"/>
        <v>1906.7796610169494</v>
      </c>
      <c r="G318" s="13">
        <v>12500</v>
      </c>
      <c r="H318" s="4" t="s">
        <v>11</v>
      </c>
      <c r="I318" s="49" t="s">
        <v>245</v>
      </c>
    </row>
    <row r="319" spans="1:9" x14ac:dyDescent="0.25">
      <c r="A319" s="67">
        <f t="shared" si="23"/>
        <v>255</v>
      </c>
      <c r="B319" s="68"/>
      <c r="C319" s="67">
        <v>113</v>
      </c>
      <c r="D319" s="68" t="s">
        <v>267</v>
      </c>
      <c r="E319" s="69">
        <f t="shared" si="22"/>
        <v>1271.1864406779662</v>
      </c>
      <c r="F319" s="69">
        <f t="shared" si="16"/>
        <v>228.81355932203391</v>
      </c>
      <c r="G319" s="13">
        <v>1500</v>
      </c>
      <c r="H319" s="4" t="s">
        <v>11</v>
      </c>
      <c r="I319" s="49" t="s">
        <v>245</v>
      </c>
    </row>
    <row r="320" spans="1:9" x14ac:dyDescent="0.25">
      <c r="A320" s="67">
        <f t="shared" si="23"/>
        <v>256</v>
      </c>
      <c r="B320" s="68"/>
      <c r="C320" s="67">
        <v>113</v>
      </c>
      <c r="D320" s="68" t="s">
        <v>268</v>
      </c>
      <c r="E320" s="69">
        <f t="shared" si="22"/>
        <v>1271.1864406779662</v>
      </c>
      <c r="F320" s="69">
        <f t="shared" si="16"/>
        <v>228.81355932203391</v>
      </c>
      <c r="G320" s="13">
        <v>1500</v>
      </c>
      <c r="H320" s="4" t="s">
        <v>11</v>
      </c>
      <c r="I320" s="49" t="s">
        <v>245</v>
      </c>
    </row>
    <row r="321" spans="1:9" ht="31.5" x14ac:dyDescent="0.25">
      <c r="A321" s="67">
        <f t="shared" si="23"/>
        <v>257</v>
      </c>
      <c r="B321" s="68"/>
      <c r="C321" s="67">
        <v>113</v>
      </c>
      <c r="D321" s="68" t="s">
        <v>269</v>
      </c>
      <c r="E321" s="69">
        <f t="shared" si="22"/>
        <v>21186.440677966104</v>
      </c>
      <c r="F321" s="69">
        <f t="shared" si="16"/>
        <v>3813.5593220338988</v>
      </c>
      <c r="G321" s="13">
        <v>25000</v>
      </c>
      <c r="H321" s="4" t="s">
        <v>11</v>
      </c>
      <c r="I321" s="49" t="s">
        <v>245</v>
      </c>
    </row>
    <row r="322" spans="1:9" ht="31.5" x14ac:dyDescent="0.25">
      <c r="A322" s="67">
        <f t="shared" si="23"/>
        <v>258</v>
      </c>
      <c r="B322" s="68"/>
      <c r="C322" s="67">
        <v>113</v>
      </c>
      <c r="D322" s="68" t="s">
        <v>270</v>
      </c>
      <c r="E322" s="69">
        <f t="shared" si="22"/>
        <v>21186.440677966104</v>
      </c>
      <c r="F322" s="69">
        <f t="shared" si="16"/>
        <v>3813.5593220338988</v>
      </c>
      <c r="G322" s="13">
        <v>25000</v>
      </c>
      <c r="H322" s="4" t="s">
        <v>11</v>
      </c>
      <c r="I322" s="49" t="s">
        <v>245</v>
      </c>
    </row>
    <row r="323" spans="1:9" ht="31.5" x14ac:dyDescent="0.25">
      <c r="A323" s="67">
        <f t="shared" si="23"/>
        <v>259</v>
      </c>
      <c r="B323" s="68"/>
      <c r="C323" s="67">
        <v>113</v>
      </c>
      <c r="D323" s="68" t="s">
        <v>271</v>
      </c>
      <c r="E323" s="69">
        <f t="shared" si="22"/>
        <v>10593.220338983052</v>
      </c>
      <c r="F323" s="69">
        <f t="shared" si="16"/>
        <v>1906.7796610169494</v>
      </c>
      <c r="G323" s="13">
        <v>12500</v>
      </c>
      <c r="H323" s="4" t="s">
        <v>11</v>
      </c>
      <c r="I323" s="49" t="s">
        <v>245</v>
      </c>
    </row>
    <row r="324" spans="1:9" x14ac:dyDescent="0.25">
      <c r="A324" s="67">
        <f t="shared" si="23"/>
        <v>260</v>
      </c>
      <c r="B324" s="68"/>
      <c r="C324" s="67">
        <v>113</v>
      </c>
      <c r="D324" s="68" t="s">
        <v>272</v>
      </c>
      <c r="E324" s="69">
        <f t="shared" si="22"/>
        <v>21186.440677966104</v>
      </c>
      <c r="F324" s="69">
        <f t="shared" si="16"/>
        <v>3813.5593220338988</v>
      </c>
      <c r="G324" s="13">
        <v>25000</v>
      </c>
      <c r="H324" s="4" t="s">
        <v>11</v>
      </c>
      <c r="I324" s="49" t="s">
        <v>245</v>
      </c>
    </row>
    <row r="325" spans="1:9" x14ac:dyDescent="0.25">
      <c r="A325" s="67">
        <f t="shared" si="23"/>
        <v>261</v>
      </c>
      <c r="B325" s="68"/>
      <c r="C325" s="67">
        <v>113</v>
      </c>
      <c r="D325" s="68" t="s">
        <v>273</v>
      </c>
      <c r="E325" s="69">
        <f t="shared" si="22"/>
        <v>21186.440677966104</v>
      </c>
      <c r="F325" s="69">
        <f t="shared" si="16"/>
        <v>3813.5593220338988</v>
      </c>
      <c r="G325" s="13">
        <v>25000</v>
      </c>
      <c r="H325" s="4" t="s">
        <v>11</v>
      </c>
      <c r="I325" s="49" t="s">
        <v>245</v>
      </c>
    </row>
    <row r="326" spans="1:9" ht="31.5" x14ac:dyDescent="0.25">
      <c r="A326" s="67">
        <f t="shared" si="23"/>
        <v>262</v>
      </c>
      <c r="B326" s="68"/>
      <c r="C326" s="67">
        <v>113</v>
      </c>
      <c r="D326" s="68" t="s">
        <v>274</v>
      </c>
      <c r="E326" s="69">
        <f t="shared" si="22"/>
        <v>10593.220338983052</v>
      </c>
      <c r="F326" s="69">
        <f t="shared" si="16"/>
        <v>1906.7796610169494</v>
      </c>
      <c r="G326" s="13">
        <v>12500</v>
      </c>
      <c r="H326" s="4" t="s">
        <v>11</v>
      </c>
      <c r="I326" s="49" t="s">
        <v>245</v>
      </c>
    </row>
    <row r="327" spans="1:9" x14ac:dyDescent="0.25">
      <c r="A327" s="67">
        <f t="shared" si="23"/>
        <v>263</v>
      </c>
      <c r="B327" s="68"/>
      <c r="C327" s="67">
        <v>113</v>
      </c>
      <c r="D327" s="68" t="s">
        <v>275</v>
      </c>
      <c r="E327" s="69">
        <f t="shared" si="22"/>
        <v>21186.440677966104</v>
      </c>
      <c r="F327" s="69">
        <f t="shared" si="16"/>
        <v>3813.5593220338988</v>
      </c>
      <c r="G327" s="13">
        <v>25000</v>
      </c>
      <c r="H327" s="4" t="s">
        <v>11</v>
      </c>
      <c r="I327" s="49" t="s">
        <v>245</v>
      </c>
    </row>
    <row r="328" spans="1:9" x14ac:dyDescent="0.25">
      <c r="A328" s="67">
        <f t="shared" si="23"/>
        <v>264</v>
      </c>
      <c r="B328" s="68"/>
      <c r="C328" s="67">
        <v>113</v>
      </c>
      <c r="D328" s="68" t="s">
        <v>276</v>
      </c>
      <c r="E328" s="69">
        <f t="shared" si="22"/>
        <v>21186.440677966104</v>
      </c>
      <c r="F328" s="69">
        <f t="shared" si="16"/>
        <v>3813.5593220338988</v>
      </c>
      <c r="G328" s="13">
        <v>25000</v>
      </c>
      <c r="H328" s="4" t="s">
        <v>11</v>
      </c>
      <c r="I328" s="49" t="s">
        <v>245</v>
      </c>
    </row>
    <row r="329" spans="1:9" x14ac:dyDescent="0.25">
      <c r="A329" s="67">
        <f t="shared" si="23"/>
        <v>265</v>
      </c>
      <c r="B329" s="68"/>
      <c r="C329" s="67">
        <v>113</v>
      </c>
      <c r="D329" s="68" t="s">
        <v>277</v>
      </c>
      <c r="E329" s="69">
        <f t="shared" si="22"/>
        <v>10593.220338983052</v>
      </c>
      <c r="F329" s="69">
        <f t="shared" ref="F329:F392" si="24">SUM(E329*0.18)</f>
        <v>1906.7796610169494</v>
      </c>
      <c r="G329" s="13">
        <v>12500</v>
      </c>
      <c r="H329" s="4" t="s">
        <v>11</v>
      </c>
      <c r="I329" s="49" t="s">
        <v>245</v>
      </c>
    </row>
    <row r="330" spans="1:9" x14ac:dyDescent="0.25">
      <c r="A330" s="67">
        <f t="shared" si="23"/>
        <v>266</v>
      </c>
      <c r="B330" s="68"/>
      <c r="C330" s="67">
        <v>113</v>
      </c>
      <c r="D330" s="68" t="s">
        <v>278</v>
      </c>
      <c r="E330" s="69">
        <f t="shared" si="22"/>
        <v>4872.8813559322034</v>
      </c>
      <c r="F330" s="69">
        <f t="shared" si="24"/>
        <v>877.11864406779659</v>
      </c>
      <c r="G330" s="13">
        <v>5750</v>
      </c>
      <c r="H330" s="4" t="s">
        <v>20</v>
      </c>
      <c r="I330" s="49" t="s">
        <v>245</v>
      </c>
    </row>
    <row r="331" spans="1:9" x14ac:dyDescent="0.25">
      <c r="A331" s="67">
        <f t="shared" si="23"/>
        <v>267</v>
      </c>
      <c r="B331" s="68"/>
      <c r="C331" s="67">
        <v>113</v>
      </c>
      <c r="D331" s="68" t="s">
        <v>279</v>
      </c>
      <c r="E331" s="69">
        <f t="shared" si="22"/>
        <v>2436.4406779661017</v>
      </c>
      <c r="F331" s="69">
        <f t="shared" si="24"/>
        <v>438.5593220338983</v>
      </c>
      <c r="G331" s="17">
        <v>2875</v>
      </c>
      <c r="H331" s="5" t="s">
        <v>20</v>
      </c>
      <c r="I331" s="50" t="s">
        <v>245</v>
      </c>
    </row>
    <row r="332" spans="1:9" x14ac:dyDescent="0.25">
      <c r="A332" s="189" t="s">
        <v>280</v>
      </c>
      <c r="B332" s="190"/>
      <c r="C332" s="190"/>
      <c r="D332" s="190"/>
      <c r="E332" s="91"/>
      <c r="F332" s="92"/>
      <c r="G332" s="92"/>
      <c r="H332" s="92"/>
      <c r="I332" s="93"/>
    </row>
    <row r="333" spans="1:9" x14ac:dyDescent="0.25">
      <c r="A333" s="67">
        <f>A331+1</f>
        <v>268</v>
      </c>
      <c r="B333" s="68"/>
      <c r="C333" s="67">
        <v>112</v>
      </c>
      <c r="D333" s="68" t="s">
        <v>281</v>
      </c>
      <c r="E333" s="69">
        <f>SUM(G333/1.18)</f>
        <v>15000</v>
      </c>
      <c r="F333" s="69">
        <f t="shared" si="24"/>
        <v>2700</v>
      </c>
      <c r="G333" s="19">
        <v>17700</v>
      </c>
      <c r="H333" s="95" t="s">
        <v>20</v>
      </c>
      <c r="I333" s="48" t="s">
        <v>21</v>
      </c>
    </row>
    <row r="334" spans="1:9" x14ac:dyDescent="0.25">
      <c r="A334" s="67">
        <f xml:space="preserve"> A333+1</f>
        <v>269</v>
      </c>
      <c r="B334" s="68"/>
      <c r="C334" s="67">
        <v>112</v>
      </c>
      <c r="D334" s="68" t="s">
        <v>282</v>
      </c>
      <c r="E334" s="69">
        <f>SUM(G334/1.18)</f>
        <v>7500</v>
      </c>
      <c r="F334" s="69">
        <f t="shared" si="24"/>
        <v>1350</v>
      </c>
      <c r="G334" s="13">
        <v>8850</v>
      </c>
      <c r="H334" s="80" t="s">
        <v>20</v>
      </c>
      <c r="I334" s="49" t="s">
        <v>21</v>
      </c>
    </row>
    <row r="335" spans="1:9" x14ac:dyDescent="0.25">
      <c r="A335" s="67">
        <f xml:space="preserve"> A334+1</f>
        <v>270</v>
      </c>
      <c r="B335" s="68"/>
      <c r="C335" s="67">
        <v>402</v>
      </c>
      <c r="D335" s="68" t="s">
        <v>283</v>
      </c>
      <c r="E335" s="69">
        <f>SUM(G335/1.18)</f>
        <v>1610.1694915254238</v>
      </c>
      <c r="F335" s="69">
        <f t="shared" si="24"/>
        <v>289.83050847457628</v>
      </c>
      <c r="G335" s="13">
        <v>1900</v>
      </c>
      <c r="H335" s="4" t="s">
        <v>20</v>
      </c>
      <c r="I335" s="49" t="s">
        <v>21</v>
      </c>
    </row>
    <row r="336" spans="1:9" x14ac:dyDescent="0.25">
      <c r="A336" s="189" t="s">
        <v>284</v>
      </c>
      <c r="B336" s="190"/>
      <c r="C336" s="190"/>
      <c r="D336" s="191"/>
      <c r="E336" s="91"/>
      <c r="F336" s="92"/>
      <c r="G336" s="92"/>
      <c r="H336" s="92"/>
      <c r="I336" s="93"/>
    </row>
    <row r="337" spans="1:9" x14ac:dyDescent="0.25">
      <c r="A337" s="67">
        <f>A335+1</f>
        <v>271</v>
      </c>
      <c r="B337" s="68"/>
      <c r="C337" s="67">
        <v>301</v>
      </c>
      <c r="D337" s="68" t="s">
        <v>285</v>
      </c>
      <c r="E337" s="69">
        <f>SUM(G337/1.18)</f>
        <v>266.94915254237287</v>
      </c>
      <c r="F337" s="69">
        <f t="shared" si="24"/>
        <v>48.050847457627114</v>
      </c>
      <c r="G337" s="17">
        <v>315</v>
      </c>
      <c r="H337" s="5" t="s">
        <v>20</v>
      </c>
      <c r="I337" s="50" t="s">
        <v>21</v>
      </c>
    </row>
    <row r="338" spans="1:9" x14ac:dyDescent="0.25">
      <c r="A338" s="189" t="s">
        <v>286</v>
      </c>
      <c r="B338" s="190"/>
      <c r="C338" s="190"/>
      <c r="D338" s="190"/>
      <c r="E338" s="91"/>
      <c r="F338" s="92"/>
      <c r="G338" s="92"/>
      <c r="H338" s="92"/>
      <c r="I338" s="93"/>
    </row>
    <row r="339" spans="1:9" x14ac:dyDescent="0.25">
      <c r="A339" s="67">
        <f>A337+1</f>
        <v>272</v>
      </c>
      <c r="B339" s="68"/>
      <c r="C339" s="67">
        <v>402</v>
      </c>
      <c r="D339" s="68" t="s">
        <v>287</v>
      </c>
      <c r="E339" s="69">
        <f t="shared" ref="E339:E402" si="25">SUM(G339/1.18)</f>
        <v>169.49152542372883</v>
      </c>
      <c r="F339" s="69">
        <f t="shared" si="24"/>
        <v>30.508474576271187</v>
      </c>
      <c r="G339" s="15">
        <v>200</v>
      </c>
      <c r="H339" s="67" t="s">
        <v>20</v>
      </c>
      <c r="I339" s="68" t="s">
        <v>21</v>
      </c>
    </row>
    <row r="340" spans="1:9" x14ac:dyDescent="0.25">
      <c r="A340" s="67">
        <f t="shared" ref="A340:A403" si="26" xml:space="preserve"> A339+1</f>
        <v>273</v>
      </c>
      <c r="B340" s="68"/>
      <c r="C340" s="67">
        <v>402</v>
      </c>
      <c r="D340" s="68" t="s">
        <v>288</v>
      </c>
      <c r="E340" s="69">
        <f t="shared" si="25"/>
        <v>169.49152542372883</v>
      </c>
      <c r="F340" s="69">
        <f t="shared" si="24"/>
        <v>30.508474576271187</v>
      </c>
      <c r="G340" s="69">
        <v>200</v>
      </c>
      <c r="H340" s="67" t="s">
        <v>20</v>
      </c>
      <c r="I340" s="68" t="s">
        <v>21</v>
      </c>
    </row>
    <row r="341" spans="1:9" x14ac:dyDescent="0.25">
      <c r="A341" s="67">
        <f t="shared" si="26"/>
        <v>274</v>
      </c>
      <c r="B341" s="68"/>
      <c r="C341" s="67">
        <v>402</v>
      </c>
      <c r="D341" s="68" t="s">
        <v>289</v>
      </c>
      <c r="E341" s="69">
        <f t="shared" si="25"/>
        <v>72.457627118644069</v>
      </c>
      <c r="F341" s="69">
        <f t="shared" si="24"/>
        <v>13.042372881355933</v>
      </c>
      <c r="G341" s="69">
        <v>85.5</v>
      </c>
      <c r="H341" s="67" t="s">
        <v>20</v>
      </c>
      <c r="I341" s="68" t="s">
        <v>21</v>
      </c>
    </row>
    <row r="342" spans="1:9" x14ac:dyDescent="0.25">
      <c r="A342" s="67">
        <f t="shared" si="26"/>
        <v>275</v>
      </c>
      <c r="B342" s="68"/>
      <c r="C342" s="67">
        <v>402</v>
      </c>
      <c r="D342" s="68" t="s">
        <v>290</v>
      </c>
      <c r="E342" s="69">
        <f t="shared" si="25"/>
        <v>206.35593220338984</v>
      </c>
      <c r="F342" s="69">
        <f t="shared" si="24"/>
        <v>37.144067796610173</v>
      </c>
      <c r="G342" s="69">
        <v>243.5</v>
      </c>
      <c r="H342" s="67" t="s">
        <v>20</v>
      </c>
      <c r="I342" s="68" t="s">
        <v>21</v>
      </c>
    </row>
    <row r="343" spans="1:9" x14ac:dyDescent="0.25">
      <c r="A343" s="67">
        <f t="shared" si="26"/>
        <v>276</v>
      </c>
      <c r="B343" s="68"/>
      <c r="C343" s="67">
        <v>402</v>
      </c>
      <c r="D343" s="68" t="s">
        <v>291</v>
      </c>
      <c r="E343" s="69">
        <f t="shared" si="25"/>
        <v>206.35593220338984</v>
      </c>
      <c r="F343" s="69">
        <f t="shared" si="24"/>
        <v>37.144067796610173</v>
      </c>
      <c r="G343" s="69">
        <v>243.5</v>
      </c>
      <c r="H343" s="67" t="s">
        <v>20</v>
      </c>
      <c r="I343" s="68" t="s">
        <v>21</v>
      </c>
    </row>
    <row r="344" spans="1:9" x14ac:dyDescent="0.25">
      <c r="A344" s="67">
        <f t="shared" si="26"/>
        <v>277</v>
      </c>
      <c r="B344" s="68"/>
      <c r="C344" s="67">
        <v>402</v>
      </c>
      <c r="D344" s="68" t="s">
        <v>292</v>
      </c>
      <c r="E344" s="69">
        <f t="shared" si="25"/>
        <v>206.35593220338984</v>
      </c>
      <c r="F344" s="69">
        <f t="shared" si="24"/>
        <v>37.144067796610173</v>
      </c>
      <c r="G344" s="69">
        <v>243.5</v>
      </c>
      <c r="H344" s="67" t="s">
        <v>20</v>
      </c>
      <c r="I344" s="68" t="s">
        <v>21</v>
      </c>
    </row>
    <row r="345" spans="1:9" x14ac:dyDescent="0.25">
      <c r="A345" s="67">
        <f t="shared" si="26"/>
        <v>278</v>
      </c>
      <c r="B345" s="68"/>
      <c r="C345" s="67">
        <v>402</v>
      </c>
      <c r="D345" s="68" t="s">
        <v>293</v>
      </c>
      <c r="E345" s="69">
        <f t="shared" si="25"/>
        <v>169.49152542372883</v>
      </c>
      <c r="F345" s="69">
        <f t="shared" si="24"/>
        <v>30.508474576271187</v>
      </c>
      <c r="G345" s="69">
        <v>200</v>
      </c>
      <c r="H345" s="67" t="s">
        <v>20</v>
      </c>
      <c r="I345" s="68" t="s">
        <v>21</v>
      </c>
    </row>
    <row r="346" spans="1:9" x14ac:dyDescent="0.25">
      <c r="A346" s="67">
        <f t="shared" si="26"/>
        <v>279</v>
      </c>
      <c r="B346" s="68"/>
      <c r="C346" s="67">
        <v>402</v>
      </c>
      <c r="D346" s="68" t="s">
        <v>294</v>
      </c>
      <c r="E346" s="69">
        <f t="shared" si="25"/>
        <v>230.08474576271189</v>
      </c>
      <c r="F346" s="69">
        <f t="shared" si="24"/>
        <v>41.415254237288138</v>
      </c>
      <c r="G346" s="69">
        <v>271.5</v>
      </c>
      <c r="H346" s="67" t="s">
        <v>20</v>
      </c>
      <c r="I346" s="68" t="s">
        <v>21</v>
      </c>
    </row>
    <row r="347" spans="1:9" x14ac:dyDescent="0.25">
      <c r="A347" s="67">
        <f t="shared" si="26"/>
        <v>280</v>
      </c>
      <c r="B347" s="68"/>
      <c r="C347" s="67">
        <v>402</v>
      </c>
      <c r="D347" s="68" t="s">
        <v>295</v>
      </c>
      <c r="E347" s="69">
        <f t="shared" si="25"/>
        <v>350.84745762711867</v>
      </c>
      <c r="F347" s="69">
        <f t="shared" si="24"/>
        <v>63.152542372881356</v>
      </c>
      <c r="G347" s="69">
        <v>414</v>
      </c>
      <c r="H347" s="67" t="s">
        <v>20</v>
      </c>
      <c r="I347" s="68" t="s">
        <v>21</v>
      </c>
    </row>
    <row r="348" spans="1:9" x14ac:dyDescent="0.25">
      <c r="A348" s="67">
        <f t="shared" si="26"/>
        <v>281</v>
      </c>
      <c r="B348" s="68"/>
      <c r="C348" s="67">
        <v>402</v>
      </c>
      <c r="D348" s="68" t="s">
        <v>296</v>
      </c>
      <c r="E348" s="69">
        <f t="shared" si="25"/>
        <v>344.91525423728814</v>
      </c>
      <c r="F348" s="69">
        <f t="shared" si="24"/>
        <v>62.084745762711862</v>
      </c>
      <c r="G348" s="69">
        <v>407</v>
      </c>
      <c r="H348" s="67" t="s">
        <v>20</v>
      </c>
      <c r="I348" s="68" t="s">
        <v>21</v>
      </c>
    </row>
    <row r="349" spans="1:9" ht="31.5" x14ac:dyDescent="0.25">
      <c r="A349" s="67">
        <f t="shared" si="26"/>
        <v>282</v>
      </c>
      <c r="B349" s="68"/>
      <c r="C349" s="67">
        <v>402</v>
      </c>
      <c r="D349" s="68" t="s">
        <v>297</v>
      </c>
      <c r="E349" s="69">
        <f t="shared" si="25"/>
        <v>1186.4406779661017</v>
      </c>
      <c r="F349" s="69">
        <f t="shared" si="24"/>
        <v>213.5593220338983</v>
      </c>
      <c r="G349" s="69">
        <v>1400</v>
      </c>
      <c r="H349" s="67" t="s">
        <v>20</v>
      </c>
      <c r="I349" s="68" t="s">
        <v>21</v>
      </c>
    </row>
    <row r="350" spans="1:9" x14ac:dyDescent="0.25">
      <c r="A350" s="67">
        <f t="shared" si="26"/>
        <v>283</v>
      </c>
      <c r="B350" s="68"/>
      <c r="C350" s="67">
        <v>402</v>
      </c>
      <c r="D350" s="68" t="s">
        <v>298</v>
      </c>
      <c r="E350" s="69">
        <f t="shared" si="25"/>
        <v>194.49152542372883</v>
      </c>
      <c r="F350" s="69">
        <f t="shared" si="24"/>
        <v>35.00847457627119</v>
      </c>
      <c r="G350" s="69">
        <v>229.5</v>
      </c>
      <c r="H350" s="67" t="s">
        <v>20</v>
      </c>
      <c r="I350" s="68" t="s">
        <v>21</v>
      </c>
    </row>
    <row r="351" spans="1:9" x14ac:dyDescent="0.25">
      <c r="A351" s="67">
        <f t="shared" si="26"/>
        <v>284</v>
      </c>
      <c r="B351" s="68"/>
      <c r="C351" s="67">
        <v>402</v>
      </c>
      <c r="D351" s="68" t="s">
        <v>299</v>
      </c>
      <c r="E351" s="69">
        <f t="shared" si="25"/>
        <v>326.27118644067798</v>
      </c>
      <c r="F351" s="69">
        <f t="shared" si="24"/>
        <v>58.728813559322035</v>
      </c>
      <c r="G351" s="69">
        <v>385</v>
      </c>
      <c r="H351" s="67" t="s">
        <v>20</v>
      </c>
      <c r="I351" s="68" t="s">
        <v>21</v>
      </c>
    </row>
    <row r="352" spans="1:9" x14ac:dyDescent="0.25">
      <c r="A352" s="67">
        <f t="shared" si="26"/>
        <v>285</v>
      </c>
      <c r="B352" s="68"/>
      <c r="C352" s="67">
        <v>402</v>
      </c>
      <c r="D352" s="68" t="s">
        <v>300</v>
      </c>
      <c r="E352" s="69">
        <f t="shared" si="25"/>
        <v>138.81355932203391</v>
      </c>
      <c r="F352" s="69">
        <f t="shared" si="24"/>
        <v>24.986440677966105</v>
      </c>
      <c r="G352" s="69">
        <v>163.80000000000001</v>
      </c>
      <c r="H352" s="67" t="s">
        <v>20</v>
      </c>
      <c r="I352" s="68" t="s">
        <v>21</v>
      </c>
    </row>
    <row r="353" spans="1:9" x14ac:dyDescent="0.25">
      <c r="A353" s="67">
        <f t="shared" si="26"/>
        <v>286</v>
      </c>
      <c r="B353" s="68"/>
      <c r="C353" s="67">
        <v>402</v>
      </c>
      <c r="D353" s="68" t="s">
        <v>745</v>
      </c>
      <c r="E353" s="69">
        <f t="shared" si="25"/>
        <v>138.81355932203391</v>
      </c>
      <c r="F353" s="69">
        <f t="shared" si="24"/>
        <v>24.986440677966105</v>
      </c>
      <c r="G353" s="69">
        <v>163.80000000000001</v>
      </c>
      <c r="H353" s="67" t="s">
        <v>20</v>
      </c>
      <c r="I353" s="68" t="s">
        <v>21</v>
      </c>
    </row>
    <row r="354" spans="1:9" x14ac:dyDescent="0.25">
      <c r="A354" s="67">
        <f t="shared" si="26"/>
        <v>287</v>
      </c>
      <c r="B354" s="68"/>
      <c r="C354" s="67">
        <v>402</v>
      </c>
      <c r="D354" s="68" t="s">
        <v>301</v>
      </c>
      <c r="E354" s="69">
        <f t="shared" si="25"/>
        <v>187.28813559322035</v>
      </c>
      <c r="F354" s="69">
        <f t="shared" si="24"/>
        <v>33.711864406779661</v>
      </c>
      <c r="G354" s="69">
        <v>221</v>
      </c>
      <c r="H354" s="67" t="s">
        <v>20</v>
      </c>
      <c r="I354" s="68" t="s">
        <v>21</v>
      </c>
    </row>
    <row r="355" spans="1:9" x14ac:dyDescent="0.25">
      <c r="A355" s="67">
        <f t="shared" si="26"/>
        <v>288</v>
      </c>
      <c r="B355" s="68"/>
      <c r="C355" s="67">
        <v>402</v>
      </c>
      <c r="D355" s="68" t="s">
        <v>302</v>
      </c>
      <c r="E355" s="69">
        <f t="shared" si="25"/>
        <v>290.67796610169495</v>
      </c>
      <c r="F355" s="69">
        <f t="shared" si="24"/>
        <v>52.322033898305087</v>
      </c>
      <c r="G355" s="69">
        <v>343</v>
      </c>
      <c r="H355" s="67" t="s">
        <v>20</v>
      </c>
      <c r="I355" s="68" t="s">
        <v>21</v>
      </c>
    </row>
    <row r="356" spans="1:9" x14ac:dyDescent="0.25">
      <c r="A356" s="67">
        <f t="shared" si="26"/>
        <v>289</v>
      </c>
      <c r="B356" s="68"/>
      <c r="C356" s="67">
        <v>402</v>
      </c>
      <c r="D356" s="68" t="s">
        <v>303</v>
      </c>
      <c r="E356" s="69">
        <f t="shared" si="25"/>
        <v>399.15254237288138</v>
      </c>
      <c r="F356" s="69">
        <f t="shared" si="24"/>
        <v>71.847457627118644</v>
      </c>
      <c r="G356" s="69">
        <v>471</v>
      </c>
      <c r="H356" s="67" t="s">
        <v>20</v>
      </c>
      <c r="I356" s="68" t="s">
        <v>21</v>
      </c>
    </row>
    <row r="357" spans="1:9" x14ac:dyDescent="0.25">
      <c r="A357" s="67">
        <f t="shared" si="26"/>
        <v>290</v>
      </c>
      <c r="B357" s="68"/>
      <c r="C357" s="67">
        <v>402</v>
      </c>
      <c r="D357" s="68" t="s">
        <v>304</v>
      </c>
      <c r="E357" s="69">
        <f t="shared" si="25"/>
        <v>314.40677966101697</v>
      </c>
      <c r="F357" s="69">
        <f t="shared" si="24"/>
        <v>56.593220338983052</v>
      </c>
      <c r="G357" s="69">
        <v>371</v>
      </c>
      <c r="H357" s="67" t="s">
        <v>20</v>
      </c>
      <c r="I357" s="68" t="s">
        <v>21</v>
      </c>
    </row>
    <row r="358" spans="1:9" x14ac:dyDescent="0.25">
      <c r="A358" s="67">
        <f t="shared" si="26"/>
        <v>291</v>
      </c>
      <c r="B358" s="68"/>
      <c r="C358" s="67">
        <v>402</v>
      </c>
      <c r="D358" s="68" t="s">
        <v>305</v>
      </c>
      <c r="E358" s="69">
        <f t="shared" si="25"/>
        <v>435.16949152542378</v>
      </c>
      <c r="F358" s="69">
        <f t="shared" si="24"/>
        <v>78.330508474576277</v>
      </c>
      <c r="G358" s="69">
        <v>513.5</v>
      </c>
      <c r="H358" s="67" t="s">
        <v>20</v>
      </c>
      <c r="I358" s="68" t="s">
        <v>21</v>
      </c>
    </row>
    <row r="359" spans="1:9" x14ac:dyDescent="0.25">
      <c r="A359" s="67">
        <f t="shared" si="26"/>
        <v>292</v>
      </c>
      <c r="B359" s="68"/>
      <c r="C359" s="67">
        <v>402</v>
      </c>
      <c r="D359" s="68" t="s">
        <v>306</v>
      </c>
      <c r="E359" s="69">
        <f t="shared" si="25"/>
        <v>332.20338983050851</v>
      </c>
      <c r="F359" s="69">
        <f t="shared" si="24"/>
        <v>59.79661016949153</v>
      </c>
      <c r="G359" s="69">
        <v>392</v>
      </c>
      <c r="H359" s="67" t="s">
        <v>20</v>
      </c>
      <c r="I359" s="68" t="s">
        <v>21</v>
      </c>
    </row>
    <row r="360" spans="1:9" x14ac:dyDescent="0.25">
      <c r="A360" s="67">
        <f t="shared" si="26"/>
        <v>293</v>
      </c>
      <c r="B360" s="68"/>
      <c r="C360" s="67">
        <v>402</v>
      </c>
      <c r="D360" s="68" t="s">
        <v>307</v>
      </c>
      <c r="E360" s="69">
        <f t="shared" si="25"/>
        <v>181.35593220338984</v>
      </c>
      <c r="F360" s="69">
        <f t="shared" si="24"/>
        <v>32.644067796610173</v>
      </c>
      <c r="G360" s="69">
        <v>214</v>
      </c>
      <c r="H360" s="67" t="s">
        <v>20</v>
      </c>
      <c r="I360" s="68" t="s">
        <v>21</v>
      </c>
    </row>
    <row r="361" spans="1:9" x14ac:dyDescent="0.25">
      <c r="A361" s="67">
        <f t="shared" si="26"/>
        <v>294</v>
      </c>
      <c r="B361" s="68"/>
      <c r="C361" s="67">
        <v>402</v>
      </c>
      <c r="D361" s="68" t="s">
        <v>308</v>
      </c>
      <c r="E361" s="69">
        <f t="shared" si="25"/>
        <v>278.81355932203394</v>
      </c>
      <c r="F361" s="69">
        <f t="shared" si="24"/>
        <v>50.186440677966104</v>
      </c>
      <c r="G361" s="69">
        <v>329</v>
      </c>
      <c r="H361" s="67" t="s">
        <v>20</v>
      </c>
      <c r="I361" s="68" t="s">
        <v>21</v>
      </c>
    </row>
    <row r="362" spans="1:9" x14ac:dyDescent="0.25">
      <c r="A362" s="67">
        <f t="shared" si="26"/>
        <v>295</v>
      </c>
      <c r="B362" s="68"/>
      <c r="C362" s="67">
        <v>402</v>
      </c>
      <c r="D362" s="68" t="s">
        <v>309</v>
      </c>
      <c r="E362" s="69">
        <f t="shared" si="25"/>
        <v>314.40677966101697</v>
      </c>
      <c r="F362" s="69">
        <f t="shared" si="24"/>
        <v>56.593220338983052</v>
      </c>
      <c r="G362" s="69">
        <v>371</v>
      </c>
      <c r="H362" s="67" t="s">
        <v>20</v>
      </c>
      <c r="I362" s="68" t="s">
        <v>21</v>
      </c>
    </row>
    <row r="363" spans="1:9" x14ac:dyDescent="0.25">
      <c r="A363" s="67">
        <f t="shared" si="26"/>
        <v>296</v>
      </c>
      <c r="B363" s="68"/>
      <c r="C363" s="67">
        <v>402</v>
      </c>
      <c r="D363" s="68" t="s">
        <v>310</v>
      </c>
      <c r="E363" s="69">
        <f t="shared" si="25"/>
        <v>296.61016949152543</v>
      </c>
      <c r="F363" s="69">
        <f t="shared" si="24"/>
        <v>53.389830508474574</v>
      </c>
      <c r="G363" s="69">
        <v>350</v>
      </c>
      <c r="H363" s="67" t="s">
        <v>20</v>
      </c>
      <c r="I363" s="68" t="s">
        <v>21</v>
      </c>
    </row>
    <row r="364" spans="1:9" x14ac:dyDescent="0.25">
      <c r="A364" s="67">
        <f t="shared" si="26"/>
        <v>297</v>
      </c>
      <c r="B364" s="68"/>
      <c r="C364" s="67">
        <v>402</v>
      </c>
      <c r="D364" s="68" t="s">
        <v>311</v>
      </c>
      <c r="E364" s="69">
        <f t="shared" si="25"/>
        <v>78.305084745762727</v>
      </c>
      <c r="F364" s="69">
        <f t="shared" si="24"/>
        <v>14.094915254237291</v>
      </c>
      <c r="G364" s="69">
        <v>92.4</v>
      </c>
      <c r="H364" s="67" t="s">
        <v>20</v>
      </c>
      <c r="I364" s="68" t="s">
        <v>21</v>
      </c>
    </row>
    <row r="365" spans="1:9" x14ac:dyDescent="0.25">
      <c r="A365" s="67">
        <f t="shared" si="26"/>
        <v>298</v>
      </c>
      <c r="B365" s="68"/>
      <c r="C365" s="67">
        <v>402</v>
      </c>
      <c r="D365" s="68" t="s">
        <v>312</v>
      </c>
      <c r="E365" s="69">
        <f t="shared" si="25"/>
        <v>72.372881355932208</v>
      </c>
      <c r="F365" s="69">
        <f t="shared" si="24"/>
        <v>13.027118644067796</v>
      </c>
      <c r="G365" s="69">
        <v>85.4</v>
      </c>
      <c r="H365" s="67" t="s">
        <v>20</v>
      </c>
      <c r="I365" s="68" t="s">
        <v>21</v>
      </c>
    </row>
    <row r="366" spans="1:9" x14ac:dyDescent="0.25">
      <c r="A366" s="67">
        <f t="shared" si="26"/>
        <v>299</v>
      </c>
      <c r="B366" s="68"/>
      <c r="C366" s="67">
        <v>402</v>
      </c>
      <c r="D366" s="68" t="s">
        <v>313</v>
      </c>
      <c r="E366" s="69">
        <f t="shared" si="25"/>
        <v>72.372881355932208</v>
      </c>
      <c r="F366" s="69">
        <f t="shared" si="24"/>
        <v>13.027118644067796</v>
      </c>
      <c r="G366" s="69">
        <v>85.4</v>
      </c>
      <c r="H366" s="67" t="s">
        <v>20</v>
      </c>
      <c r="I366" s="68" t="s">
        <v>21</v>
      </c>
    </row>
    <row r="367" spans="1:9" x14ac:dyDescent="0.25">
      <c r="A367" s="67">
        <f t="shared" si="26"/>
        <v>300</v>
      </c>
      <c r="B367" s="68"/>
      <c r="C367" s="67">
        <v>402</v>
      </c>
      <c r="D367" s="68" t="s">
        <v>314</v>
      </c>
      <c r="E367" s="69">
        <f t="shared" si="25"/>
        <v>72.372881355932208</v>
      </c>
      <c r="F367" s="69">
        <f t="shared" si="24"/>
        <v>13.027118644067796</v>
      </c>
      <c r="G367" s="69">
        <v>85.4</v>
      </c>
      <c r="H367" s="67" t="s">
        <v>20</v>
      </c>
      <c r="I367" s="68" t="s">
        <v>21</v>
      </c>
    </row>
    <row r="368" spans="1:9" x14ac:dyDescent="0.25">
      <c r="A368" s="67">
        <f t="shared" si="26"/>
        <v>301</v>
      </c>
      <c r="B368" s="68"/>
      <c r="C368" s="67">
        <v>402</v>
      </c>
      <c r="D368" s="68" t="s">
        <v>315</v>
      </c>
      <c r="E368" s="69">
        <f t="shared" si="25"/>
        <v>72.372881355932208</v>
      </c>
      <c r="F368" s="69">
        <f t="shared" si="24"/>
        <v>13.027118644067796</v>
      </c>
      <c r="G368" s="69">
        <v>85.4</v>
      </c>
      <c r="H368" s="67" t="s">
        <v>20</v>
      </c>
      <c r="I368" s="68" t="s">
        <v>21</v>
      </c>
    </row>
    <row r="369" spans="1:9" x14ac:dyDescent="0.25">
      <c r="A369" s="67">
        <f t="shared" si="26"/>
        <v>302</v>
      </c>
      <c r="B369" s="68"/>
      <c r="C369" s="67">
        <v>402</v>
      </c>
      <c r="D369" s="68" t="s">
        <v>1613</v>
      </c>
      <c r="E369" s="69">
        <f t="shared" si="25"/>
        <v>212.37288135593221</v>
      </c>
      <c r="F369" s="69">
        <f t="shared" si="24"/>
        <v>38.227118644067794</v>
      </c>
      <c r="G369" s="69">
        <v>250.6</v>
      </c>
      <c r="H369" s="67" t="s">
        <v>20</v>
      </c>
      <c r="I369" s="68" t="s">
        <v>21</v>
      </c>
    </row>
    <row r="370" spans="1:9" x14ac:dyDescent="0.25">
      <c r="A370" s="67">
        <f t="shared" si="26"/>
        <v>303</v>
      </c>
      <c r="B370" s="68"/>
      <c r="C370" s="67">
        <v>402</v>
      </c>
      <c r="D370" s="68" t="s">
        <v>1614</v>
      </c>
      <c r="E370" s="69">
        <f t="shared" si="25"/>
        <v>212.37288135593221</v>
      </c>
      <c r="F370" s="69">
        <f t="shared" si="24"/>
        <v>38.227118644067794</v>
      </c>
      <c r="G370" s="69">
        <v>250.6</v>
      </c>
      <c r="H370" s="67" t="s">
        <v>20</v>
      </c>
      <c r="I370" s="68" t="s">
        <v>21</v>
      </c>
    </row>
    <row r="371" spans="1:9" x14ac:dyDescent="0.25">
      <c r="A371" s="67">
        <f t="shared" si="26"/>
        <v>304</v>
      </c>
      <c r="B371" s="68"/>
      <c r="C371" s="67">
        <v>402</v>
      </c>
      <c r="D371" s="68" t="s">
        <v>316</v>
      </c>
      <c r="E371" s="69">
        <f t="shared" si="25"/>
        <v>72.372881355932208</v>
      </c>
      <c r="F371" s="69">
        <f t="shared" si="24"/>
        <v>13.027118644067796</v>
      </c>
      <c r="G371" s="69">
        <v>85.4</v>
      </c>
      <c r="H371" s="67" t="s">
        <v>20</v>
      </c>
      <c r="I371" s="68" t="s">
        <v>21</v>
      </c>
    </row>
    <row r="372" spans="1:9" x14ac:dyDescent="0.25">
      <c r="A372" s="67">
        <f t="shared" si="26"/>
        <v>305</v>
      </c>
      <c r="B372" s="68"/>
      <c r="C372" s="67">
        <v>402</v>
      </c>
      <c r="D372" s="68" t="s">
        <v>317</v>
      </c>
      <c r="E372" s="69">
        <f t="shared" si="25"/>
        <v>72.372881355932208</v>
      </c>
      <c r="F372" s="69">
        <f t="shared" si="24"/>
        <v>13.027118644067796</v>
      </c>
      <c r="G372" s="69">
        <v>85.4</v>
      </c>
      <c r="H372" s="67" t="s">
        <v>20</v>
      </c>
      <c r="I372" s="68" t="s">
        <v>21</v>
      </c>
    </row>
    <row r="373" spans="1:9" x14ac:dyDescent="0.25">
      <c r="A373" s="67">
        <f t="shared" si="26"/>
        <v>306</v>
      </c>
      <c r="B373" s="68"/>
      <c r="C373" s="67">
        <v>402</v>
      </c>
      <c r="D373" s="68" t="s">
        <v>318</v>
      </c>
      <c r="E373" s="69">
        <f t="shared" si="25"/>
        <v>78.305084745762727</v>
      </c>
      <c r="F373" s="69">
        <f t="shared" si="24"/>
        <v>14.094915254237291</v>
      </c>
      <c r="G373" s="69">
        <v>92.4</v>
      </c>
      <c r="H373" s="67" t="s">
        <v>20</v>
      </c>
      <c r="I373" s="68" t="s">
        <v>21</v>
      </c>
    </row>
    <row r="374" spans="1:9" x14ac:dyDescent="0.25">
      <c r="A374" s="67">
        <f t="shared" si="26"/>
        <v>307</v>
      </c>
      <c r="B374" s="68"/>
      <c r="C374" s="67">
        <v>402</v>
      </c>
      <c r="D374" s="68" t="s">
        <v>319</v>
      </c>
      <c r="E374" s="69">
        <f t="shared" si="25"/>
        <v>97.288135593220346</v>
      </c>
      <c r="F374" s="69">
        <f t="shared" si="24"/>
        <v>17.511864406779662</v>
      </c>
      <c r="G374" s="69">
        <v>114.8</v>
      </c>
      <c r="H374" s="67" t="s">
        <v>20</v>
      </c>
      <c r="I374" s="68" t="s">
        <v>21</v>
      </c>
    </row>
    <row r="375" spans="1:9" x14ac:dyDescent="0.25">
      <c r="A375" s="67">
        <f t="shared" si="26"/>
        <v>308</v>
      </c>
      <c r="B375" s="68"/>
      <c r="C375" s="67">
        <v>402</v>
      </c>
      <c r="D375" s="68" t="s">
        <v>320</v>
      </c>
      <c r="E375" s="69">
        <f t="shared" si="25"/>
        <v>138.81355932203391</v>
      </c>
      <c r="F375" s="69">
        <f t="shared" si="24"/>
        <v>24.986440677966105</v>
      </c>
      <c r="G375" s="69">
        <v>163.80000000000001</v>
      </c>
      <c r="H375" s="67" t="s">
        <v>20</v>
      </c>
      <c r="I375" s="68" t="s">
        <v>21</v>
      </c>
    </row>
    <row r="376" spans="1:9" x14ac:dyDescent="0.25">
      <c r="A376" s="67">
        <f t="shared" si="26"/>
        <v>309</v>
      </c>
      <c r="B376" s="68"/>
      <c r="C376" s="67">
        <v>402</v>
      </c>
      <c r="D376" s="68" t="s">
        <v>321</v>
      </c>
      <c r="E376" s="69">
        <f t="shared" si="25"/>
        <v>78.305084745762727</v>
      </c>
      <c r="F376" s="69">
        <f t="shared" si="24"/>
        <v>14.094915254237291</v>
      </c>
      <c r="G376" s="69">
        <v>92.4</v>
      </c>
      <c r="H376" s="67" t="s">
        <v>20</v>
      </c>
      <c r="I376" s="68" t="s">
        <v>21</v>
      </c>
    </row>
    <row r="377" spans="1:9" x14ac:dyDescent="0.25">
      <c r="A377" s="67">
        <f t="shared" si="26"/>
        <v>310</v>
      </c>
      <c r="B377" s="68"/>
      <c r="C377" s="67">
        <v>402</v>
      </c>
      <c r="D377" s="68" t="s">
        <v>322</v>
      </c>
      <c r="E377" s="69">
        <f t="shared" si="25"/>
        <v>138.81355932203391</v>
      </c>
      <c r="F377" s="69">
        <f t="shared" si="24"/>
        <v>24.986440677966105</v>
      </c>
      <c r="G377" s="69">
        <v>163.80000000000001</v>
      </c>
      <c r="H377" s="67" t="s">
        <v>20</v>
      </c>
      <c r="I377" s="68" t="s">
        <v>21</v>
      </c>
    </row>
    <row r="378" spans="1:9" x14ac:dyDescent="0.25">
      <c r="A378" s="67">
        <f t="shared" si="26"/>
        <v>311</v>
      </c>
      <c r="B378" s="68"/>
      <c r="C378" s="67">
        <v>402</v>
      </c>
      <c r="D378" s="68" t="s">
        <v>323</v>
      </c>
      <c r="E378" s="69">
        <f t="shared" si="25"/>
        <v>121.0169491525424</v>
      </c>
      <c r="F378" s="69">
        <f t="shared" si="24"/>
        <v>21.783050847457631</v>
      </c>
      <c r="G378" s="69">
        <v>142.80000000000001</v>
      </c>
      <c r="H378" s="67" t="s">
        <v>20</v>
      </c>
      <c r="I378" s="68" t="s">
        <v>21</v>
      </c>
    </row>
    <row r="379" spans="1:9" x14ac:dyDescent="0.25">
      <c r="A379" s="67">
        <f t="shared" si="26"/>
        <v>312</v>
      </c>
      <c r="B379" s="68"/>
      <c r="C379" s="67">
        <v>402</v>
      </c>
      <c r="D379" s="68" t="s">
        <v>1615</v>
      </c>
      <c r="E379" s="69">
        <f t="shared" si="25"/>
        <v>230.08474576271189</v>
      </c>
      <c r="F379" s="69">
        <f t="shared" si="24"/>
        <v>41.415254237288138</v>
      </c>
      <c r="G379" s="69">
        <v>271.5</v>
      </c>
      <c r="H379" s="67" t="s">
        <v>20</v>
      </c>
      <c r="I379" s="68" t="s">
        <v>21</v>
      </c>
    </row>
    <row r="380" spans="1:9" x14ac:dyDescent="0.25">
      <c r="A380" s="67">
        <f t="shared" si="26"/>
        <v>313</v>
      </c>
      <c r="B380" s="68"/>
      <c r="C380" s="67">
        <v>402</v>
      </c>
      <c r="D380" s="68" t="s">
        <v>1616</v>
      </c>
      <c r="E380" s="69">
        <f t="shared" si="25"/>
        <v>266.94915254237287</v>
      </c>
      <c r="F380" s="69">
        <f t="shared" si="24"/>
        <v>48.050847457627114</v>
      </c>
      <c r="G380" s="69">
        <v>315</v>
      </c>
      <c r="H380" s="67" t="s">
        <v>20</v>
      </c>
      <c r="I380" s="68" t="s">
        <v>21</v>
      </c>
    </row>
    <row r="381" spans="1:9" x14ac:dyDescent="0.25">
      <c r="A381" s="67">
        <f t="shared" si="26"/>
        <v>314</v>
      </c>
      <c r="B381" s="68"/>
      <c r="C381" s="67">
        <v>402</v>
      </c>
      <c r="D381" s="68" t="s">
        <v>324</v>
      </c>
      <c r="E381" s="69">
        <f t="shared" si="25"/>
        <v>181.35593220338984</v>
      </c>
      <c r="F381" s="69">
        <f t="shared" si="24"/>
        <v>32.644067796610173</v>
      </c>
      <c r="G381" s="69">
        <v>214</v>
      </c>
      <c r="H381" s="67" t="s">
        <v>20</v>
      </c>
      <c r="I381" s="68" t="s">
        <v>21</v>
      </c>
    </row>
    <row r="382" spans="1:9" x14ac:dyDescent="0.25">
      <c r="A382" s="67">
        <f t="shared" si="26"/>
        <v>315</v>
      </c>
      <c r="B382" s="68"/>
      <c r="C382" s="67">
        <v>402</v>
      </c>
      <c r="D382" s="68" t="s">
        <v>325</v>
      </c>
      <c r="E382" s="69">
        <f t="shared" si="25"/>
        <v>206.35593220338984</v>
      </c>
      <c r="F382" s="69">
        <f t="shared" si="24"/>
        <v>37.144067796610173</v>
      </c>
      <c r="G382" s="69">
        <v>243.5</v>
      </c>
      <c r="H382" s="67" t="s">
        <v>20</v>
      </c>
      <c r="I382" s="68" t="s">
        <v>21</v>
      </c>
    </row>
    <row r="383" spans="1:9" x14ac:dyDescent="0.25">
      <c r="A383" s="67">
        <f t="shared" si="26"/>
        <v>316</v>
      </c>
      <c r="B383" s="68"/>
      <c r="C383" s="67">
        <v>402</v>
      </c>
      <c r="D383" s="68" t="s">
        <v>326</v>
      </c>
      <c r="E383" s="69">
        <f t="shared" si="25"/>
        <v>284.74576271186442</v>
      </c>
      <c r="F383" s="69">
        <f t="shared" si="24"/>
        <v>51.254237288135592</v>
      </c>
      <c r="G383" s="69">
        <v>336</v>
      </c>
      <c r="H383" s="67" t="s">
        <v>20</v>
      </c>
      <c r="I383" s="68" t="s">
        <v>21</v>
      </c>
    </row>
    <row r="384" spans="1:9" x14ac:dyDescent="0.25">
      <c r="A384" s="67">
        <f t="shared" si="26"/>
        <v>317</v>
      </c>
      <c r="B384" s="68"/>
      <c r="C384" s="67">
        <v>402</v>
      </c>
      <c r="D384" s="68" t="s">
        <v>327</v>
      </c>
      <c r="E384" s="69">
        <f t="shared" si="25"/>
        <v>1601.6949152542375</v>
      </c>
      <c r="F384" s="69">
        <f t="shared" si="24"/>
        <v>288.30508474576271</v>
      </c>
      <c r="G384" s="69">
        <v>1890</v>
      </c>
      <c r="H384" s="67" t="s">
        <v>20</v>
      </c>
      <c r="I384" s="68" t="s">
        <v>21</v>
      </c>
    </row>
    <row r="385" spans="1:9" x14ac:dyDescent="0.25">
      <c r="A385" s="67">
        <f t="shared" si="26"/>
        <v>318</v>
      </c>
      <c r="B385" s="68"/>
      <c r="C385" s="67">
        <v>402</v>
      </c>
      <c r="D385" s="68" t="s">
        <v>328</v>
      </c>
      <c r="E385" s="69">
        <f t="shared" si="25"/>
        <v>169.49152542372883</v>
      </c>
      <c r="F385" s="69">
        <f t="shared" si="24"/>
        <v>30.508474576271187</v>
      </c>
      <c r="G385" s="69">
        <v>200</v>
      </c>
      <c r="H385" s="67" t="s">
        <v>20</v>
      </c>
      <c r="I385" s="68" t="s">
        <v>21</v>
      </c>
    </row>
    <row r="386" spans="1:9" x14ac:dyDescent="0.25">
      <c r="A386" s="67">
        <f t="shared" si="26"/>
        <v>319</v>
      </c>
      <c r="B386" s="68"/>
      <c r="C386" s="67">
        <v>402</v>
      </c>
      <c r="D386" s="68" t="s">
        <v>329</v>
      </c>
      <c r="E386" s="69">
        <f t="shared" si="25"/>
        <v>169.49152542372883</v>
      </c>
      <c r="F386" s="69">
        <f t="shared" si="24"/>
        <v>30.508474576271187</v>
      </c>
      <c r="G386" s="69">
        <v>200</v>
      </c>
      <c r="H386" s="67" t="s">
        <v>20</v>
      </c>
      <c r="I386" s="68" t="s">
        <v>21</v>
      </c>
    </row>
    <row r="387" spans="1:9" x14ac:dyDescent="0.25">
      <c r="A387" s="67">
        <f t="shared" si="26"/>
        <v>320</v>
      </c>
      <c r="B387" s="68"/>
      <c r="C387" s="67">
        <v>402</v>
      </c>
      <c r="D387" s="68" t="s">
        <v>330</v>
      </c>
      <c r="E387" s="69">
        <f t="shared" si="25"/>
        <v>169.49152542372883</v>
      </c>
      <c r="F387" s="69">
        <f t="shared" si="24"/>
        <v>30.508474576271187</v>
      </c>
      <c r="G387" s="69">
        <v>200</v>
      </c>
      <c r="H387" s="67" t="s">
        <v>20</v>
      </c>
      <c r="I387" s="68" t="s">
        <v>21</v>
      </c>
    </row>
    <row r="388" spans="1:9" x14ac:dyDescent="0.25">
      <c r="A388" s="67">
        <f t="shared" si="26"/>
        <v>321</v>
      </c>
      <c r="B388" s="68"/>
      <c r="C388" s="67">
        <v>402</v>
      </c>
      <c r="D388" s="68" t="s">
        <v>1617</v>
      </c>
      <c r="E388" s="69">
        <f t="shared" si="25"/>
        <v>350.84745762711867</v>
      </c>
      <c r="F388" s="69">
        <f t="shared" si="24"/>
        <v>63.152542372881356</v>
      </c>
      <c r="G388" s="69">
        <v>414</v>
      </c>
      <c r="H388" s="67" t="s">
        <v>20</v>
      </c>
      <c r="I388" s="68" t="s">
        <v>21</v>
      </c>
    </row>
    <row r="389" spans="1:9" x14ac:dyDescent="0.25">
      <c r="A389" s="67">
        <f t="shared" si="26"/>
        <v>322</v>
      </c>
      <c r="B389" s="68"/>
      <c r="C389" s="67">
        <v>402</v>
      </c>
      <c r="D389" s="68" t="s">
        <v>331</v>
      </c>
      <c r="E389" s="69">
        <f t="shared" si="25"/>
        <v>272.88135593220341</v>
      </c>
      <c r="F389" s="69">
        <f t="shared" si="24"/>
        <v>49.118644067796609</v>
      </c>
      <c r="G389" s="69">
        <v>322</v>
      </c>
      <c r="H389" s="67" t="s">
        <v>20</v>
      </c>
      <c r="I389" s="68" t="s">
        <v>21</v>
      </c>
    </row>
    <row r="390" spans="1:9" x14ac:dyDescent="0.25">
      <c r="A390" s="67">
        <f t="shared" si="26"/>
        <v>323</v>
      </c>
      <c r="B390" s="68"/>
      <c r="C390" s="67">
        <v>402</v>
      </c>
      <c r="D390" s="68" t="s">
        <v>332</v>
      </c>
      <c r="E390" s="69">
        <f t="shared" si="25"/>
        <v>169.49152542372883</v>
      </c>
      <c r="F390" s="69">
        <f t="shared" si="24"/>
        <v>30.508474576271187</v>
      </c>
      <c r="G390" s="69">
        <v>200</v>
      </c>
      <c r="H390" s="67" t="s">
        <v>20</v>
      </c>
      <c r="I390" s="68" t="s">
        <v>21</v>
      </c>
    </row>
    <row r="391" spans="1:9" x14ac:dyDescent="0.25">
      <c r="A391" s="67">
        <f t="shared" si="26"/>
        <v>324</v>
      </c>
      <c r="B391" s="68"/>
      <c r="C391" s="67">
        <v>402</v>
      </c>
      <c r="D391" s="68" t="s">
        <v>333</v>
      </c>
      <c r="E391" s="69">
        <f t="shared" si="25"/>
        <v>169.49152542372883</v>
      </c>
      <c r="F391" s="69">
        <f t="shared" si="24"/>
        <v>30.508474576271187</v>
      </c>
      <c r="G391" s="69">
        <v>200</v>
      </c>
      <c r="H391" s="67" t="s">
        <v>20</v>
      </c>
      <c r="I391" s="68" t="s">
        <v>21</v>
      </c>
    </row>
    <row r="392" spans="1:9" x14ac:dyDescent="0.25">
      <c r="A392" s="67">
        <f t="shared" si="26"/>
        <v>325</v>
      </c>
      <c r="B392" s="68"/>
      <c r="C392" s="67">
        <v>402</v>
      </c>
      <c r="D392" s="68" t="s">
        <v>334</v>
      </c>
      <c r="E392" s="69">
        <f t="shared" si="25"/>
        <v>163.55932203389833</v>
      </c>
      <c r="F392" s="69">
        <f t="shared" si="24"/>
        <v>29.440677966101699</v>
      </c>
      <c r="G392" s="69">
        <v>193</v>
      </c>
      <c r="H392" s="67" t="s">
        <v>20</v>
      </c>
      <c r="I392" s="68" t="s">
        <v>21</v>
      </c>
    </row>
    <row r="393" spans="1:9" x14ac:dyDescent="0.25">
      <c r="A393" s="67">
        <f t="shared" si="26"/>
        <v>326</v>
      </c>
      <c r="B393" s="68"/>
      <c r="C393" s="67">
        <v>402</v>
      </c>
      <c r="D393" s="68" t="s">
        <v>335</v>
      </c>
      <c r="E393" s="69">
        <f t="shared" si="25"/>
        <v>206.35593220338984</v>
      </c>
      <c r="F393" s="69">
        <f t="shared" ref="F393:F454" si="27">SUM(E393*0.18)</f>
        <v>37.144067796610173</v>
      </c>
      <c r="G393" s="69">
        <v>243.5</v>
      </c>
      <c r="H393" s="67" t="s">
        <v>20</v>
      </c>
      <c r="I393" s="68" t="s">
        <v>21</v>
      </c>
    </row>
    <row r="394" spans="1:9" x14ac:dyDescent="0.25">
      <c r="A394" s="67">
        <f t="shared" si="26"/>
        <v>327</v>
      </c>
      <c r="B394" s="68"/>
      <c r="C394" s="67">
        <v>402</v>
      </c>
      <c r="D394" s="68" t="s">
        <v>336</v>
      </c>
      <c r="E394" s="69">
        <f t="shared" si="25"/>
        <v>206.35593220338984</v>
      </c>
      <c r="F394" s="69">
        <f t="shared" si="27"/>
        <v>37.144067796610173</v>
      </c>
      <c r="G394" s="69">
        <v>243.5</v>
      </c>
      <c r="H394" s="67" t="s">
        <v>20</v>
      </c>
      <c r="I394" s="68" t="s">
        <v>21</v>
      </c>
    </row>
    <row r="395" spans="1:9" x14ac:dyDescent="0.25">
      <c r="A395" s="67">
        <f t="shared" si="26"/>
        <v>328</v>
      </c>
      <c r="B395" s="68"/>
      <c r="C395" s="67">
        <v>402</v>
      </c>
      <c r="D395" s="68" t="s">
        <v>337</v>
      </c>
      <c r="E395" s="69">
        <f t="shared" si="25"/>
        <v>181.35593220338984</v>
      </c>
      <c r="F395" s="69">
        <f t="shared" si="27"/>
        <v>32.644067796610173</v>
      </c>
      <c r="G395" s="69">
        <v>214</v>
      </c>
      <c r="H395" s="67" t="s">
        <v>20</v>
      </c>
      <c r="I395" s="68" t="s">
        <v>21</v>
      </c>
    </row>
    <row r="396" spans="1:9" x14ac:dyDescent="0.25">
      <c r="A396" s="67">
        <f t="shared" si="26"/>
        <v>329</v>
      </c>
      <c r="B396" s="68"/>
      <c r="C396" s="67">
        <v>402</v>
      </c>
      <c r="D396" s="68" t="s">
        <v>338</v>
      </c>
      <c r="E396" s="69">
        <f t="shared" si="25"/>
        <v>181.35593220338984</v>
      </c>
      <c r="F396" s="69">
        <f t="shared" si="27"/>
        <v>32.644067796610173</v>
      </c>
      <c r="G396" s="69">
        <v>214</v>
      </c>
      <c r="H396" s="67" t="s">
        <v>20</v>
      </c>
      <c r="I396" s="68" t="s">
        <v>21</v>
      </c>
    </row>
    <row r="397" spans="1:9" x14ac:dyDescent="0.25">
      <c r="A397" s="67">
        <f t="shared" si="26"/>
        <v>330</v>
      </c>
      <c r="B397" s="68"/>
      <c r="C397" s="67">
        <v>402</v>
      </c>
      <c r="D397" s="68" t="s">
        <v>339</v>
      </c>
      <c r="E397" s="69">
        <f t="shared" si="25"/>
        <v>314.40677966101697</v>
      </c>
      <c r="F397" s="69">
        <f t="shared" si="27"/>
        <v>56.593220338983052</v>
      </c>
      <c r="G397" s="69">
        <v>371</v>
      </c>
      <c r="H397" s="67" t="s">
        <v>20</v>
      </c>
      <c r="I397" s="68" t="s">
        <v>21</v>
      </c>
    </row>
    <row r="398" spans="1:9" x14ac:dyDescent="0.25">
      <c r="A398" s="67">
        <f t="shared" si="26"/>
        <v>331</v>
      </c>
      <c r="B398" s="68"/>
      <c r="C398" s="67">
        <v>402</v>
      </c>
      <c r="D398" s="68" t="s">
        <v>340</v>
      </c>
      <c r="E398" s="69">
        <f t="shared" si="25"/>
        <v>387.96610169491527</v>
      </c>
      <c r="F398" s="69">
        <f t="shared" si="27"/>
        <v>69.833898305084745</v>
      </c>
      <c r="G398" s="69">
        <v>457.8</v>
      </c>
      <c r="H398" s="67" t="s">
        <v>20</v>
      </c>
      <c r="I398" s="68" t="s">
        <v>21</v>
      </c>
    </row>
    <row r="399" spans="1:9" x14ac:dyDescent="0.25">
      <c r="A399" s="67">
        <f t="shared" si="26"/>
        <v>332</v>
      </c>
      <c r="B399" s="68"/>
      <c r="C399" s="67">
        <v>402</v>
      </c>
      <c r="D399" s="68" t="s">
        <v>341</v>
      </c>
      <c r="E399" s="69">
        <f t="shared" si="25"/>
        <v>454.40677966101703</v>
      </c>
      <c r="F399" s="69">
        <f t="shared" si="27"/>
        <v>81.793220338983062</v>
      </c>
      <c r="G399" s="69">
        <v>536.20000000000005</v>
      </c>
      <c r="H399" s="67" t="s">
        <v>20</v>
      </c>
      <c r="I399" s="68" t="s">
        <v>21</v>
      </c>
    </row>
    <row r="400" spans="1:9" x14ac:dyDescent="0.25">
      <c r="A400" s="67">
        <f t="shared" si="26"/>
        <v>333</v>
      </c>
      <c r="B400" s="68"/>
      <c r="C400" s="67">
        <v>402</v>
      </c>
      <c r="D400" s="68" t="s">
        <v>342</v>
      </c>
      <c r="E400" s="69">
        <f t="shared" si="25"/>
        <v>199.32203389830508</v>
      </c>
      <c r="F400" s="69">
        <f t="shared" si="27"/>
        <v>35.877966101694916</v>
      </c>
      <c r="G400" s="69">
        <v>235.2</v>
      </c>
      <c r="H400" s="67" t="s">
        <v>20</v>
      </c>
      <c r="I400" s="68" t="s">
        <v>21</v>
      </c>
    </row>
    <row r="401" spans="1:9" x14ac:dyDescent="0.25">
      <c r="A401" s="67">
        <f t="shared" si="26"/>
        <v>334</v>
      </c>
      <c r="B401" s="68"/>
      <c r="C401" s="67">
        <v>402</v>
      </c>
      <c r="D401" s="68" t="s">
        <v>343</v>
      </c>
      <c r="E401" s="69">
        <f t="shared" si="25"/>
        <v>261.0169491525424</v>
      </c>
      <c r="F401" s="69">
        <f t="shared" si="27"/>
        <v>46.983050847457626</v>
      </c>
      <c r="G401" s="69">
        <v>308</v>
      </c>
      <c r="H401" s="67" t="s">
        <v>20</v>
      </c>
      <c r="I401" s="68" t="s">
        <v>21</v>
      </c>
    </row>
    <row r="402" spans="1:9" x14ac:dyDescent="0.25">
      <c r="A402" s="67">
        <f t="shared" si="26"/>
        <v>335</v>
      </c>
      <c r="B402" s="68"/>
      <c r="C402" s="67">
        <v>402</v>
      </c>
      <c r="D402" s="68" t="s">
        <v>344</v>
      </c>
      <c r="E402" s="69">
        <f t="shared" si="25"/>
        <v>363.05084745762713</v>
      </c>
      <c r="F402" s="69">
        <f t="shared" si="27"/>
        <v>65.349152542372877</v>
      </c>
      <c r="G402" s="69">
        <v>428.4</v>
      </c>
      <c r="H402" s="67" t="s">
        <v>20</v>
      </c>
      <c r="I402" s="68" t="s">
        <v>21</v>
      </c>
    </row>
    <row r="403" spans="1:9" x14ac:dyDescent="0.25">
      <c r="A403" s="67">
        <f t="shared" si="26"/>
        <v>336</v>
      </c>
      <c r="B403" s="68"/>
      <c r="C403" s="67">
        <v>402</v>
      </c>
      <c r="D403" s="68" t="s">
        <v>1618</v>
      </c>
      <c r="E403" s="69">
        <f t="shared" ref="E403:E432" si="28">SUM(G403/1.18)</f>
        <v>355.93220338983053</v>
      </c>
      <c r="F403" s="69">
        <f t="shared" si="27"/>
        <v>64.067796610169495</v>
      </c>
      <c r="G403" s="69">
        <v>420</v>
      </c>
      <c r="H403" s="67" t="s">
        <v>20</v>
      </c>
      <c r="I403" s="68" t="s">
        <v>21</v>
      </c>
    </row>
    <row r="404" spans="1:9" x14ac:dyDescent="0.25">
      <c r="A404" s="67">
        <f t="shared" ref="A404:A432" si="29" xml:space="preserve"> A403+1</f>
        <v>337</v>
      </c>
      <c r="B404" s="68"/>
      <c r="C404" s="67">
        <v>402</v>
      </c>
      <c r="D404" s="68" t="s">
        <v>345</v>
      </c>
      <c r="E404" s="69">
        <f t="shared" si="28"/>
        <v>1601.6949152542375</v>
      </c>
      <c r="F404" s="69">
        <f t="shared" si="27"/>
        <v>288.30508474576271</v>
      </c>
      <c r="G404" s="69">
        <v>1890</v>
      </c>
      <c r="H404" s="67" t="s">
        <v>20</v>
      </c>
      <c r="I404" s="68" t="s">
        <v>21</v>
      </c>
    </row>
    <row r="405" spans="1:9" x14ac:dyDescent="0.25">
      <c r="A405" s="67">
        <f t="shared" si="29"/>
        <v>338</v>
      </c>
      <c r="B405" s="68"/>
      <c r="C405" s="67">
        <v>402</v>
      </c>
      <c r="D405" s="68" t="s">
        <v>346</v>
      </c>
      <c r="E405" s="69">
        <f t="shared" si="28"/>
        <v>126.9491525423729</v>
      </c>
      <c r="F405" s="69">
        <f t="shared" si="27"/>
        <v>22.850847457627122</v>
      </c>
      <c r="G405" s="69">
        <v>149.80000000000001</v>
      </c>
      <c r="H405" s="67" t="s">
        <v>20</v>
      </c>
      <c r="I405" s="68" t="s">
        <v>21</v>
      </c>
    </row>
    <row r="406" spans="1:9" x14ac:dyDescent="0.25">
      <c r="A406" s="67">
        <f t="shared" si="29"/>
        <v>339</v>
      </c>
      <c r="B406" s="68"/>
      <c r="C406" s="67">
        <v>402</v>
      </c>
      <c r="D406" s="68" t="s">
        <v>347</v>
      </c>
      <c r="E406" s="69">
        <f t="shared" si="28"/>
        <v>126.9491525423729</v>
      </c>
      <c r="F406" s="69">
        <f t="shared" si="27"/>
        <v>22.850847457627122</v>
      </c>
      <c r="G406" s="69">
        <v>149.80000000000001</v>
      </c>
      <c r="H406" s="67" t="s">
        <v>20</v>
      </c>
      <c r="I406" s="68" t="s">
        <v>21</v>
      </c>
    </row>
    <row r="407" spans="1:9" x14ac:dyDescent="0.25">
      <c r="A407" s="67">
        <f t="shared" si="29"/>
        <v>340</v>
      </c>
      <c r="B407" s="68"/>
      <c r="C407" s="67">
        <v>402</v>
      </c>
      <c r="D407" s="68" t="s">
        <v>348</v>
      </c>
      <c r="E407" s="69">
        <f t="shared" si="28"/>
        <v>230.08474576271189</v>
      </c>
      <c r="F407" s="69">
        <f t="shared" si="27"/>
        <v>41.415254237288138</v>
      </c>
      <c r="G407" s="69">
        <v>271.5</v>
      </c>
      <c r="H407" s="67" t="s">
        <v>20</v>
      </c>
      <c r="I407" s="68" t="s">
        <v>21</v>
      </c>
    </row>
    <row r="408" spans="1:9" ht="31.5" x14ac:dyDescent="0.25">
      <c r="A408" s="67">
        <f t="shared" si="29"/>
        <v>341</v>
      </c>
      <c r="B408" s="68"/>
      <c r="C408" s="67">
        <v>402</v>
      </c>
      <c r="D408" s="68" t="s">
        <v>349</v>
      </c>
      <c r="E408" s="69">
        <f t="shared" si="28"/>
        <v>302.54237288135596</v>
      </c>
      <c r="F408" s="69">
        <f t="shared" si="27"/>
        <v>54.457627118644069</v>
      </c>
      <c r="G408" s="69">
        <v>357</v>
      </c>
      <c r="H408" s="67" t="s">
        <v>20</v>
      </c>
      <c r="I408" s="68" t="s">
        <v>21</v>
      </c>
    </row>
    <row r="409" spans="1:9" x14ac:dyDescent="0.25">
      <c r="A409" s="67">
        <f t="shared" si="29"/>
        <v>342</v>
      </c>
      <c r="B409" s="68"/>
      <c r="C409" s="67">
        <v>402</v>
      </c>
      <c r="D409" s="68" t="s">
        <v>350</v>
      </c>
      <c r="E409" s="69">
        <f t="shared" si="28"/>
        <v>472.20338983050851</v>
      </c>
      <c r="F409" s="69">
        <f t="shared" si="27"/>
        <v>84.996610169491532</v>
      </c>
      <c r="G409" s="69">
        <v>557.20000000000005</v>
      </c>
      <c r="H409" s="67" t="s">
        <v>20</v>
      </c>
      <c r="I409" s="68" t="s">
        <v>21</v>
      </c>
    </row>
    <row r="410" spans="1:9" ht="31.5" x14ac:dyDescent="0.25">
      <c r="A410" s="67">
        <f t="shared" si="29"/>
        <v>343</v>
      </c>
      <c r="B410" s="68"/>
      <c r="C410" s="67">
        <v>402</v>
      </c>
      <c r="D410" s="68" t="s">
        <v>351</v>
      </c>
      <c r="E410" s="69">
        <f t="shared" si="28"/>
        <v>1597.457627118644</v>
      </c>
      <c r="F410" s="69">
        <f t="shared" si="27"/>
        <v>287.5423728813559</v>
      </c>
      <c r="G410" s="69">
        <v>1885</v>
      </c>
      <c r="H410" s="67" t="s">
        <v>20</v>
      </c>
      <c r="I410" s="68" t="s">
        <v>21</v>
      </c>
    </row>
    <row r="411" spans="1:9" ht="31.5" x14ac:dyDescent="0.25">
      <c r="A411" s="67">
        <f t="shared" si="29"/>
        <v>344</v>
      </c>
      <c r="B411" s="68"/>
      <c r="C411" s="67">
        <v>402</v>
      </c>
      <c r="D411" s="68" t="s">
        <v>352</v>
      </c>
      <c r="E411" s="69">
        <f t="shared" si="28"/>
        <v>1334.7457627118645</v>
      </c>
      <c r="F411" s="69">
        <f t="shared" si="27"/>
        <v>240.25423728813558</v>
      </c>
      <c r="G411" s="69">
        <v>1575</v>
      </c>
      <c r="H411" s="67" t="s">
        <v>20</v>
      </c>
      <c r="I411" s="68" t="s">
        <v>21</v>
      </c>
    </row>
    <row r="412" spans="1:9" x14ac:dyDescent="0.25">
      <c r="A412" s="67">
        <f t="shared" si="29"/>
        <v>345</v>
      </c>
      <c r="B412" s="68"/>
      <c r="C412" s="67">
        <v>402</v>
      </c>
      <c r="D412" s="68" t="s">
        <v>1619</v>
      </c>
      <c r="E412" s="69">
        <f t="shared" si="28"/>
        <v>296.61016949152543</v>
      </c>
      <c r="F412" s="69">
        <f t="shared" si="27"/>
        <v>53.389830508474574</v>
      </c>
      <c r="G412" s="69">
        <v>350</v>
      </c>
      <c r="H412" s="67" t="s">
        <v>20</v>
      </c>
      <c r="I412" s="68" t="s">
        <v>21</v>
      </c>
    </row>
    <row r="413" spans="1:9" x14ac:dyDescent="0.25">
      <c r="A413" s="67">
        <f t="shared" si="29"/>
        <v>346</v>
      </c>
      <c r="B413" s="68"/>
      <c r="C413" s="67">
        <v>402</v>
      </c>
      <c r="D413" s="68" t="s">
        <v>353</v>
      </c>
      <c r="E413" s="69">
        <f t="shared" si="28"/>
        <v>169.49152542372883</v>
      </c>
      <c r="F413" s="69">
        <f t="shared" si="27"/>
        <v>30.508474576271187</v>
      </c>
      <c r="G413" s="69">
        <v>200</v>
      </c>
      <c r="H413" s="67" t="s">
        <v>20</v>
      </c>
      <c r="I413" s="68" t="s">
        <v>21</v>
      </c>
    </row>
    <row r="414" spans="1:9" x14ac:dyDescent="0.25">
      <c r="A414" s="67">
        <f t="shared" si="29"/>
        <v>347</v>
      </c>
      <c r="B414" s="68"/>
      <c r="C414" s="67">
        <v>402</v>
      </c>
      <c r="D414" s="68" t="s">
        <v>354</v>
      </c>
      <c r="E414" s="69">
        <f t="shared" si="28"/>
        <v>290.67796610169495</v>
      </c>
      <c r="F414" s="69">
        <f t="shared" si="27"/>
        <v>52.322033898305087</v>
      </c>
      <c r="G414" s="69">
        <v>343</v>
      </c>
      <c r="H414" s="67" t="s">
        <v>20</v>
      </c>
      <c r="I414" s="68" t="s">
        <v>21</v>
      </c>
    </row>
    <row r="415" spans="1:9" x14ac:dyDescent="0.25">
      <c r="A415" s="67">
        <f t="shared" si="29"/>
        <v>348</v>
      </c>
      <c r="B415" s="68"/>
      <c r="C415" s="67">
        <v>402</v>
      </c>
      <c r="D415" s="68" t="s">
        <v>355</v>
      </c>
      <c r="E415" s="69">
        <f t="shared" si="28"/>
        <v>967.7966101694916</v>
      </c>
      <c r="F415" s="69">
        <f t="shared" si="27"/>
        <v>174.20338983050848</v>
      </c>
      <c r="G415" s="69">
        <v>1142</v>
      </c>
      <c r="H415" s="67" t="s">
        <v>20</v>
      </c>
      <c r="I415" s="68" t="s">
        <v>21</v>
      </c>
    </row>
    <row r="416" spans="1:9" x14ac:dyDescent="0.25">
      <c r="A416" s="67">
        <f t="shared" si="29"/>
        <v>349</v>
      </c>
      <c r="B416" s="68"/>
      <c r="C416" s="67">
        <v>402</v>
      </c>
      <c r="D416" s="68" t="s">
        <v>356</v>
      </c>
      <c r="E416" s="69">
        <f t="shared" si="28"/>
        <v>1162.7118644067798</v>
      </c>
      <c r="F416" s="69">
        <f t="shared" si="27"/>
        <v>209.28813559322035</v>
      </c>
      <c r="G416" s="69">
        <v>1372</v>
      </c>
      <c r="H416" s="67" t="s">
        <v>20</v>
      </c>
      <c r="I416" s="68" t="s">
        <v>21</v>
      </c>
    </row>
    <row r="417" spans="1:9" x14ac:dyDescent="0.25">
      <c r="A417" s="67">
        <f t="shared" si="29"/>
        <v>350</v>
      </c>
      <c r="B417" s="68"/>
      <c r="C417" s="67">
        <v>402</v>
      </c>
      <c r="D417" s="68" t="s">
        <v>357</v>
      </c>
      <c r="E417" s="69">
        <f t="shared" si="28"/>
        <v>877.96610169491532</v>
      </c>
      <c r="F417" s="69">
        <f t="shared" si="27"/>
        <v>158.03389830508476</v>
      </c>
      <c r="G417" s="69">
        <v>1036</v>
      </c>
      <c r="H417" s="67" t="s">
        <v>20</v>
      </c>
      <c r="I417" s="68" t="s">
        <v>21</v>
      </c>
    </row>
    <row r="418" spans="1:9" x14ac:dyDescent="0.25">
      <c r="A418" s="67">
        <f t="shared" si="29"/>
        <v>351</v>
      </c>
      <c r="B418" s="68"/>
      <c r="C418" s="67">
        <v>402</v>
      </c>
      <c r="D418" s="68" t="s">
        <v>358</v>
      </c>
      <c r="E418" s="69">
        <f t="shared" si="28"/>
        <v>126.9491525423729</v>
      </c>
      <c r="F418" s="69">
        <f t="shared" si="27"/>
        <v>22.850847457627122</v>
      </c>
      <c r="G418" s="69">
        <v>149.80000000000001</v>
      </c>
      <c r="H418" s="67" t="s">
        <v>20</v>
      </c>
      <c r="I418" s="68" t="s">
        <v>21</v>
      </c>
    </row>
    <row r="419" spans="1:9" x14ac:dyDescent="0.25">
      <c r="A419" s="67">
        <f t="shared" si="29"/>
        <v>352</v>
      </c>
      <c r="B419" s="68"/>
      <c r="C419" s="67">
        <v>402</v>
      </c>
      <c r="D419" s="68" t="s">
        <v>359</v>
      </c>
      <c r="E419" s="69">
        <f t="shared" si="28"/>
        <v>1330.5084745762713</v>
      </c>
      <c r="F419" s="69">
        <f t="shared" si="27"/>
        <v>239.49152542372883</v>
      </c>
      <c r="G419" s="69">
        <v>1570</v>
      </c>
      <c r="H419" s="67" t="s">
        <v>20</v>
      </c>
      <c r="I419" s="68" t="s">
        <v>21</v>
      </c>
    </row>
    <row r="420" spans="1:9" x14ac:dyDescent="0.25">
      <c r="A420" s="67">
        <f t="shared" si="29"/>
        <v>353</v>
      </c>
      <c r="B420" s="68"/>
      <c r="C420" s="67">
        <v>402</v>
      </c>
      <c r="D420" s="68" t="s">
        <v>360</v>
      </c>
      <c r="E420" s="69">
        <f t="shared" si="28"/>
        <v>1330.5084745762713</v>
      </c>
      <c r="F420" s="69">
        <f t="shared" si="27"/>
        <v>239.49152542372883</v>
      </c>
      <c r="G420" s="69">
        <v>1570</v>
      </c>
      <c r="H420" s="67" t="s">
        <v>20</v>
      </c>
      <c r="I420" s="68" t="s">
        <v>21</v>
      </c>
    </row>
    <row r="421" spans="1:9" ht="31.5" x14ac:dyDescent="0.25">
      <c r="A421" s="67">
        <f t="shared" si="29"/>
        <v>354</v>
      </c>
      <c r="B421" s="68"/>
      <c r="C421" s="67">
        <v>402</v>
      </c>
      <c r="D421" s="68" t="s">
        <v>361</v>
      </c>
      <c r="E421" s="69">
        <f t="shared" si="28"/>
        <v>1451.6949152542375</v>
      </c>
      <c r="F421" s="69">
        <f t="shared" si="27"/>
        <v>261.30508474576271</v>
      </c>
      <c r="G421" s="69">
        <v>1713</v>
      </c>
      <c r="H421" s="67" t="s">
        <v>20</v>
      </c>
      <c r="I421" s="68" t="s">
        <v>21</v>
      </c>
    </row>
    <row r="422" spans="1:9" x14ac:dyDescent="0.25">
      <c r="A422" s="67">
        <f t="shared" si="29"/>
        <v>355</v>
      </c>
      <c r="B422" s="68"/>
      <c r="C422" s="67">
        <v>402</v>
      </c>
      <c r="D422" s="68" t="s">
        <v>362</v>
      </c>
      <c r="E422" s="69">
        <f t="shared" si="28"/>
        <v>1991.5254237288136</v>
      </c>
      <c r="F422" s="69">
        <f t="shared" si="27"/>
        <v>358.47457627118644</v>
      </c>
      <c r="G422" s="69">
        <v>2350</v>
      </c>
      <c r="H422" s="67" t="s">
        <v>20</v>
      </c>
      <c r="I422" s="68" t="s">
        <v>21</v>
      </c>
    </row>
    <row r="423" spans="1:9" ht="31.5" x14ac:dyDescent="0.25">
      <c r="A423" s="67">
        <f t="shared" si="29"/>
        <v>356</v>
      </c>
      <c r="B423" s="68"/>
      <c r="C423" s="67">
        <v>402</v>
      </c>
      <c r="D423" s="68" t="s">
        <v>363</v>
      </c>
      <c r="E423" s="69">
        <f t="shared" si="28"/>
        <v>2966.1016949152545</v>
      </c>
      <c r="F423" s="69">
        <f t="shared" si="27"/>
        <v>533.89830508474574</v>
      </c>
      <c r="G423" s="69">
        <v>3500</v>
      </c>
      <c r="H423" s="67" t="s">
        <v>20</v>
      </c>
      <c r="I423" s="68" t="s">
        <v>21</v>
      </c>
    </row>
    <row r="424" spans="1:9" x14ac:dyDescent="0.25">
      <c r="A424" s="67">
        <f t="shared" si="29"/>
        <v>357</v>
      </c>
      <c r="B424" s="68"/>
      <c r="C424" s="67">
        <v>402</v>
      </c>
      <c r="D424" s="68" t="s">
        <v>364</v>
      </c>
      <c r="E424" s="69">
        <f t="shared" si="28"/>
        <v>1453.3898305084747</v>
      </c>
      <c r="F424" s="69">
        <f t="shared" si="27"/>
        <v>261.61016949152543</v>
      </c>
      <c r="G424" s="69">
        <v>1715</v>
      </c>
      <c r="H424" s="67" t="s">
        <v>20</v>
      </c>
      <c r="I424" s="68" t="s">
        <v>21</v>
      </c>
    </row>
    <row r="425" spans="1:9" x14ac:dyDescent="0.25">
      <c r="A425" s="67">
        <f t="shared" si="29"/>
        <v>358</v>
      </c>
      <c r="B425" s="68"/>
      <c r="C425" s="67">
        <v>402</v>
      </c>
      <c r="D425" s="68" t="s">
        <v>365</v>
      </c>
      <c r="E425" s="69">
        <f t="shared" si="28"/>
        <v>19991.525423728814</v>
      </c>
      <c r="F425" s="69">
        <f t="shared" si="27"/>
        <v>3598.4745762711864</v>
      </c>
      <c r="G425" s="69">
        <v>23590</v>
      </c>
      <c r="H425" s="67" t="s">
        <v>20</v>
      </c>
      <c r="I425" s="68" t="s">
        <v>21</v>
      </c>
    </row>
    <row r="426" spans="1:9" x14ac:dyDescent="0.25">
      <c r="A426" s="67">
        <f t="shared" si="29"/>
        <v>359</v>
      </c>
      <c r="B426" s="68"/>
      <c r="C426" s="67">
        <v>402</v>
      </c>
      <c r="D426" s="68" t="s">
        <v>366</v>
      </c>
      <c r="E426" s="69">
        <f t="shared" si="28"/>
        <v>1376.2711864406781</v>
      </c>
      <c r="F426" s="69">
        <f t="shared" si="27"/>
        <v>247.72881355932205</v>
      </c>
      <c r="G426" s="69">
        <v>1624</v>
      </c>
      <c r="H426" s="67" t="s">
        <v>20</v>
      </c>
      <c r="I426" s="68" t="s">
        <v>21</v>
      </c>
    </row>
    <row r="427" spans="1:9" x14ac:dyDescent="0.25">
      <c r="A427" s="67">
        <f t="shared" si="29"/>
        <v>360</v>
      </c>
      <c r="B427" s="68"/>
      <c r="C427" s="67">
        <v>402</v>
      </c>
      <c r="D427" s="68" t="s">
        <v>367</v>
      </c>
      <c r="E427" s="69">
        <f t="shared" si="28"/>
        <v>522.03389830508479</v>
      </c>
      <c r="F427" s="69">
        <f t="shared" si="27"/>
        <v>93.966101694915253</v>
      </c>
      <c r="G427" s="69">
        <v>616</v>
      </c>
      <c r="H427" s="67" t="s">
        <v>20</v>
      </c>
      <c r="I427" s="68" t="s">
        <v>21</v>
      </c>
    </row>
    <row r="428" spans="1:9" ht="31.5" x14ac:dyDescent="0.25">
      <c r="A428" s="67">
        <f t="shared" si="29"/>
        <v>361</v>
      </c>
      <c r="B428" s="68"/>
      <c r="C428" s="67">
        <v>402</v>
      </c>
      <c r="D428" s="68" t="s">
        <v>368</v>
      </c>
      <c r="E428" s="69">
        <f t="shared" si="28"/>
        <v>7118.6440677966102</v>
      </c>
      <c r="F428" s="69">
        <f t="shared" si="27"/>
        <v>1281.3559322033898</v>
      </c>
      <c r="G428" s="69">
        <v>8400</v>
      </c>
      <c r="H428" s="67" t="s">
        <v>20</v>
      </c>
      <c r="I428" s="68" t="s">
        <v>21</v>
      </c>
    </row>
    <row r="429" spans="1:9" ht="31.5" x14ac:dyDescent="0.25">
      <c r="A429" s="67">
        <f t="shared" si="29"/>
        <v>362</v>
      </c>
      <c r="B429" s="68"/>
      <c r="C429" s="67">
        <v>402</v>
      </c>
      <c r="D429" s="68" t="s">
        <v>369</v>
      </c>
      <c r="E429" s="69">
        <f t="shared" si="28"/>
        <v>7118.6440677966102</v>
      </c>
      <c r="F429" s="69">
        <f t="shared" si="27"/>
        <v>1281.3559322033898</v>
      </c>
      <c r="G429" s="69">
        <v>8400</v>
      </c>
      <c r="H429" s="67" t="s">
        <v>20</v>
      </c>
      <c r="I429" s="68" t="s">
        <v>21</v>
      </c>
    </row>
    <row r="430" spans="1:9" ht="31.5" x14ac:dyDescent="0.25">
      <c r="A430" s="67">
        <f t="shared" si="29"/>
        <v>363</v>
      </c>
      <c r="B430" s="68"/>
      <c r="C430" s="67">
        <v>402</v>
      </c>
      <c r="D430" s="68" t="s">
        <v>370</v>
      </c>
      <c r="E430" s="69">
        <f t="shared" si="28"/>
        <v>9661.016949152543</v>
      </c>
      <c r="F430" s="69">
        <f t="shared" si="27"/>
        <v>1738.9830508474577</v>
      </c>
      <c r="G430" s="69">
        <v>11400</v>
      </c>
      <c r="H430" s="67" t="s">
        <v>20</v>
      </c>
      <c r="I430" s="68" t="s">
        <v>21</v>
      </c>
    </row>
    <row r="431" spans="1:9" ht="31.5" x14ac:dyDescent="0.25">
      <c r="A431" s="67">
        <f t="shared" si="29"/>
        <v>364</v>
      </c>
      <c r="B431" s="68"/>
      <c r="C431" s="67">
        <v>402</v>
      </c>
      <c r="D431" s="68" t="s">
        <v>371</v>
      </c>
      <c r="E431" s="69">
        <f t="shared" si="28"/>
        <v>2432.2033898305085</v>
      </c>
      <c r="F431" s="69">
        <f t="shared" si="27"/>
        <v>437.79661016949154</v>
      </c>
      <c r="G431" s="69">
        <v>2870</v>
      </c>
      <c r="H431" s="67" t="s">
        <v>20</v>
      </c>
      <c r="I431" s="68" t="s">
        <v>21</v>
      </c>
    </row>
    <row r="432" spans="1:9" x14ac:dyDescent="0.25">
      <c r="A432" s="67">
        <f t="shared" si="29"/>
        <v>365</v>
      </c>
      <c r="B432" s="68"/>
      <c r="C432" s="67">
        <v>402</v>
      </c>
      <c r="D432" s="68" t="s">
        <v>372</v>
      </c>
      <c r="E432" s="69">
        <f t="shared" si="28"/>
        <v>218.30508474576274</v>
      </c>
      <c r="F432" s="69">
        <f t="shared" si="27"/>
        <v>39.294915254237289</v>
      </c>
      <c r="G432" s="16">
        <v>257.60000000000002</v>
      </c>
      <c r="H432" s="67" t="s">
        <v>20</v>
      </c>
      <c r="I432" s="68" t="s">
        <v>21</v>
      </c>
    </row>
    <row r="433" spans="1:9" ht="111.75" customHeight="1" x14ac:dyDescent="0.25">
      <c r="A433" s="226" t="s">
        <v>373</v>
      </c>
      <c r="B433" s="226"/>
      <c r="C433" s="226"/>
      <c r="D433" s="226"/>
      <c r="E433" s="72"/>
      <c r="F433" s="72"/>
      <c r="G433" s="18"/>
      <c r="H433" s="10"/>
      <c r="I433" s="51"/>
    </row>
    <row r="434" spans="1:9" x14ac:dyDescent="0.25">
      <c r="A434" s="227" t="s">
        <v>374</v>
      </c>
      <c r="B434" s="227"/>
      <c r="C434" s="227"/>
      <c r="D434" s="227"/>
      <c r="E434" s="72"/>
      <c r="F434" s="72"/>
      <c r="G434" s="20"/>
      <c r="H434" s="11"/>
      <c r="I434" s="52"/>
    </row>
    <row r="435" spans="1:9" x14ac:dyDescent="0.25">
      <c r="A435" s="67">
        <f>A432+1</f>
        <v>366</v>
      </c>
      <c r="B435" s="68"/>
      <c r="C435" s="67">
        <v>401</v>
      </c>
      <c r="D435" s="68" t="s">
        <v>375</v>
      </c>
      <c r="E435" s="69">
        <f t="shared" ref="E435:E440" si="30">SUM(G435/1.18)</f>
        <v>2542.3728813559323</v>
      </c>
      <c r="F435" s="69">
        <f t="shared" si="27"/>
        <v>457.62711864406782</v>
      </c>
      <c r="G435" s="19">
        <v>3000</v>
      </c>
      <c r="H435" s="6" t="s">
        <v>11</v>
      </c>
      <c r="I435" s="48" t="s">
        <v>21</v>
      </c>
    </row>
    <row r="436" spans="1:9" x14ac:dyDescent="0.25">
      <c r="A436" s="67">
        <f xml:space="preserve"> A435+1</f>
        <v>367</v>
      </c>
      <c r="B436" s="68"/>
      <c r="C436" s="67">
        <v>401</v>
      </c>
      <c r="D436" s="68" t="s">
        <v>376</v>
      </c>
      <c r="E436" s="69">
        <f t="shared" si="30"/>
        <v>5084.7457627118647</v>
      </c>
      <c r="F436" s="69">
        <f t="shared" si="27"/>
        <v>915.25423728813564</v>
      </c>
      <c r="G436" s="13">
        <v>6000</v>
      </c>
      <c r="H436" s="4" t="s">
        <v>11</v>
      </c>
      <c r="I436" s="49" t="s">
        <v>21</v>
      </c>
    </row>
    <row r="437" spans="1:9" x14ac:dyDescent="0.25">
      <c r="A437" s="67">
        <f xml:space="preserve"> A436+1</f>
        <v>368</v>
      </c>
      <c r="B437" s="68"/>
      <c r="C437" s="67">
        <v>401</v>
      </c>
      <c r="D437" s="68" t="s">
        <v>377</v>
      </c>
      <c r="E437" s="69">
        <f t="shared" si="30"/>
        <v>7627.1186440677966</v>
      </c>
      <c r="F437" s="69">
        <f t="shared" si="27"/>
        <v>1372.8813559322034</v>
      </c>
      <c r="G437" s="13">
        <v>9000</v>
      </c>
      <c r="H437" s="4" t="s">
        <v>11</v>
      </c>
      <c r="I437" s="49" t="s">
        <v>21</v>
      </c>
    </row>
    <row r="438" spans="1:9" x14ac:dyDescent="0.25">
      <c r="A438" s="67">
        <f xml:space="preserve"> A437+1</f>
        <v>369</v>
      </c>
      <c r="B438" s="68"/>
      <c r="C438" s="67">
        <v>401</v>
      </c>
      <c r="D438" s="68" t="s">
        <v>378</v>
      </c>
      <c r="E438" s="69">
        <f t="shared" si="30"/>
        <v>12711.864406779661</v>
      </c>
      <c r="F438" s="69">
        <f t="shared" si="27"/>
        <v>2288.1355932203392</v>
      </c>
      <c r="G438" s="13">
        <v>15000</v>
      </c>
      <c r="H438" s="4" t="s">
        <v>11</v>
      </c>
      <c r="I438" s="49" t="s">
        <v>21</v>
      </c>
    </row>
    <row r="439" spans="1:9" x14ac:dyDescent="0.25">
      <c r="A439" s="67">
        <f xml:space="preserve"> A438+1</f>
        <v>370</v>
      </c>
      <c r="B439" s="68"/>
      <c r="C439" s="67">
        <v>401</v>
      </c>
      <c r="D439" s="68" t="s">
        <v>379</v>
      </c>
      <c r="E439" s="69">
        <f t="shared" si="30"/>
        <v>20338.983050847459</v>
      </c>
      <c r="F439" s="69">
        <f t="shared" si="27"/>
        <v>3661.0169491525426</v>
      </c>
      <c r="G439" s="13">
        <v>24000</v>
      </c>
      <c r="H439" s="4" t="s">
        <v>11</v>
      </c>
      <c r="I439" s="49" t="s">
        <v>21</v>
      </c>
    </row>
    <row r="440" spans="1:9" x14ac:dyDescent="0.25">
      <c r="A440" s="67">
        <f xml:space="preserve"> A439+1</f>
        <v>371</v>
      </c>
      <c r="B440" s="68"/>
      <c r="C440" s="67">
        <v>401</v>
      </c>
      <c r="D440" s="68" t="s">
        <v>380</v>
      </c>
      <c r="E440" s="69">
        <f t="shared" si="30"/>
        <v>38135.593220338982</v>
      </c>
      <c r="F440" s="69">
        <f t="shared" si="27"/>
        <v>6864.4067796610161</v>
      </c>
      <c r="G440" s="17">
        <v>45000</v>
      </c>
      <c r="H440" s="5" t="s">
        <v>11</v>
      </c>
      <c r="I440" s="50" t="s">
        <v>21</v>
      </c>
    </row>
    <row r="441" spans="1:9" x14ac:dyDescent="0.25">
      <c r="A441" s="198" t="s">
        <v>381</v>
      </c>
      <c r="B441" s="199"/>
      <c r="C441" s="199"/>
      <c r="D441" s="200"/>
      <c r="E441" s="72"/>
      <c r="F441" s="72"/>
      <c r="G441" s="18"/>
      <c r="H441" s="10"/>
      <c r="I441" s="51"/>
    </row>
    <row r="442" spans="1:9" x14ac:dyDescent="0.25">
      <c r="A442" s="189" t="s">
        <v>382</v>
      </c>
      <c r="B442" s="190"/>
      <c r="C442" s="190"/>
      <c r="D442" s="191"/>
      <c r="E442" s="72"/>
      <c r="F442" s="72"/>
      <c r="G442" s="20"/>
      <c r="H442" s="11"/>
      <c r="I442" s="52"/>
    </row>
    <row r="443" spans="1:9" x14ac:dyDescent="0.25">
      <c r="A443" s="67">
        <f>A440+1</f>
        <v>372</v>
      </c>
      <c r="B443" s="68"/>
      <c r="C443" s="67">
        <v>402</v>
      </c>
      <c r="D443" s="68" t="s">
        <v>383</v>
      </c>
      <c r="E443" s="69">
        <f t="shared" ref="E443:E451" si="31">SUM(G443/1.18)</f>
        <v>527.96610169491532</v>
      </c>
      <c r="F443" s="69">
        <f t="shared" si="27"/>
        <v>95.033898305084762</v>
      </c>
      <c r="G443" s="19">
        <v>623</v>
      </c>
      <c r="H443" s="6" t="s">
        <v>11</v>
      </c>
      <c r="I443" s="48" t="s">
        <v>21</v>
      </c>
    </row>
    <row r="444" spans="1:9" x14ac:dyDescent="0.25">
      <c r="A444" s="67">
        <f t="shared" ref="A444:A451" si="32" xml:space="preserve"> A443+1</f>
        <v>373</v>
      </c>
      <c r="B444" s="68"/>
      <c r="C444" s="67">
        <v>402</v>
      </c>
      <c r="D444" s="68" t="s">
        <v>384</v>
      </c>
      <c r="E444" s="69">
        <f t="shared" si="31"/>
        <v>741.52542372881362</v>
      </c>
      <c r="F444" s="69">
        <f t="shared" si="27"/>
        <v>133.47457627118644</v>
      </c>
      <c r="G444" s="13">
        <v>875</v>
      </c>
      <c r="H444" s="4" t="s">
        <v>11</v>
      </c>
      <c r="I444" s="49" t="s">
        <v>21</v>
      </c>
    </row>
    <row r="445" spans="1:9" x14ac:dyDescent="0.25">
      <c r="A445" s="67">
        <f t="shared" si="32"/>
        <v>374</v>
      </c>
      <c r="B445" s="68"/>
      <c r="C445" s="67">
        <v>402</v>
      </c>
      <c r="D445" s="68" t="s">
        <v>385</v>
      </c>
      <c r="E445" s="69">
        <f t="shared" si="31"/>
        <v>978.81355932203394</v>
      </c>
      <c r="F445" s="69">
        <f t="shared" si="27"/>
        <v>176.18644067796609</v>
      </c>
      <c r="G445" s="13">
        <v>1155</v>
      </c>
      <c r="H445" s="4" t="s">
        <v>11</v>
      </c>
      <c r="I445" s="49" t="s">
        <v>21</v>
      </c>
    </row>
    <row r="446" spans="1:9" x14ac:dyDescent="0.25">
      <c r="A446" s="67">
        <f t="shared" si="32"/>
        <v>375</v>
      </c>
      <c r="B446" s="68"/>
      <c r="C446" s="67">
        <v>402</v>
      </c>
      <c r="D446" s="68" t="s">
        <v>386</v>
      </c>
      <c r="E446" s="69">
        <f t="shared" si="31"/>
        <v>670.33898305084745</v>
      </c>
      <c r="F446" s="69">
        <f t="shared" si="27"/>
        <v>120.66101694915254</v>
      </c>
      <c r="G446" s="13">
        <v>791</v>
      </c>
      <c r="H446" s="4" t="s">
        <v>11</v>
      </c>
      <c r="I446" s="49" t="s">
        <v>21</v>
      </c>
    </row>
    <row r="447" spans="1:9" x14ac:dyDescent="0.25">
      <c r="A447" s="67">
        <f t="shared" si="32"/>
        <v>376</v>
      </c>
      <c r="B447" s="68"/>
      <c r="C447" s="67">
        <v>402</v>
      </c>
      <c r="D447" s="68" t="s">
        <v>387</v>
      </c>
      <c r="E447" s="69">
        <f t="shared" si="31"/>
        <v>195.76271186440678</v>
      </c>
      <c r="F447" s="69">
        <f t="shared" si="27"/>
        <v>35.237288135593218</v>
      </c>
      <c r="G447" s="13">
        <v>231</v>
      </c>
      <c r="H447" s="4" t="s">
        <v>11</v>
      </c>
      <c r="I447" s="49" t="s">
        <v>21</v>
      </c>
    </row>
    <row r="448" spans="1:9" x14ac:dyDescent="0.25">
      <c r="A448" s="67">
        <f t="shared" si="32"/>
        <v>377</v>
      </c>
      <c r="B448" s="68"/>
      <c r="C448" s="67">
        <v>402</v>
      </c>
      <c r="D448" s="68" t="s">
        <v>388</v>
      </c>
      <c r="E448" s="69">
        <f t="shared" si="31"/>
        <v>1186.4406779661017</v>
      </c>
      <c r="F448" s="69">
        <f t="shared" si="27"/>
        <v>213.5593220338983</v>
      </c>
      <c r="G448" s="13">
        <v>1400</v>
      </c>
      <c r="H448" s="4" t="s">
        <v>11</v>
      </c>
      <c r="I448" s="49" t="s">
        <v>21</v>
      </c>
    </row>
    <row r="449" spans="1:9" x14ac:dyDescent="0.25">
      <c r="A449" s="67">
        <f t="shared" si="32"/>
        <v>378</v>
      </c>
      <c r="B449" s="68"/>
      <c r="C449" s="67">
        <v>402</v>
      </c>
      <c r="D449" s="68" t="s">
        <v>389</v>
      </c>
      <c r="E449" s="69">
        <f t="shared" si="31"/>
        <v>3618.6440677966102</v>
      </c>
      <c r="F449" s="69">
        <f t="shared" si="27"/>
        <v>651.35593220338978</v>
      </c>
      <c r="G449" s="13">
        <v>4270</v>
      </c>
      <c r="H449" s="4" t="s">
        <v>11</v>
      </c>
      <c r="I449" s="49" t="s">
        <v>21</v>
      </c>
    </row>
    <row r="450" spans="1:9" x14ac:dyDescent="0.25">
      <c r="A450" s="67">
        <f t="shared" si="32"/>
        <v>379</v>
      </c>
      <c r="B450" s="68"/>
      <c r="C450" s="67">
        <v>402</v>
      </c>
      <c r="D450" s="68" t="s">
        <v>390</v>
      </c>
      <c r="E450" s="69">
        <f t="shared" si="31"/>
        <v>4093.2203389830511</v>
      </c>
      <c r="F450" s="69">
        <f t="shared" si="27"/>
        <v>736.77966101694915</v>
      </c>
      <c r="G450" s="13">
        <v>4830</v>
      </c>
      <c r="H450" s="4" t="s">
        <v>11</v>
      </c>
      <c r="I450" s="49" t="s">
        <v>21</v>
      </c>
    </row>
    <row r="451" spans="1:9" x14ac:dyDescent="0.25">
      <c r="A451" s="67">
        <f t="shared" si="32"/>
        <v>380</v>
      </c>
      <c r="B451" s="68"/>
      <c r="C451" s="67">
        <v>402</v>
      </c>
      <c r="D451" s="68" t="s">
        <v>391</v>
      </c>
      <c r="E451" s="69">
        <f t="shared" si="31"/>
        <v>2461.8644067796613</v>
      </c>
      <c r="F451" s="69">
        <f t="shared" si="27"/>
        <v>443.13559322033899</v>
      </c>
      <c r="G451" s="13">
        <v>2905</v>
      </c>
      <c r="H451" s="4" t="s">
        <v>11</v>
      </c>
      <c r="I451" s="49" t="s">
        <v>21</v>
      </c>
    </row>
    <row r="452" spans="1:9" x14ac:dyDescent="0.25">
      <c r="A452" s="189" t="s">
        <v>392</v>
      </c>
      <c r="B452" s="190"/>
      <c r="C452" s="190"/>
      <c r="D452" s="191"/>
      <c r="E452" s="91"/>
      <c r="F452" s="92"/>
      <c r="G452" s="92"/>
      <c r="H452" s="92"/>
      <c r="I452" s="93"/>
    </row>
    <row r="453" spans="1:9" x14ac:dyDescent="0.25">
      <c r="A453" s="67">
        <f>A451+1</f>
        <v>381</v>
      </c>
      <c r="B453" s="68"/>
      <c r="C453" s="67">
        <v>402</v>
      </c>
      <c r="D453" s="68" t="s">
        <v>393</v>
      </c>
      <c r="E453" s="69">
        <f>SUM(G453/1.18)</f>
        <v>1465.2542372881358</v>
      </c>
      <c r="F453" s="69">
        <f t="shared" si="27"/>
        <v>263.74576271186442</v>
      </c>
      <c r="G453" s="13">
        <v>1729</v>
      </c>
      <c r="H453" s="4" t="s">
        <v>394</v>
      </c>
      <c r="I453" s="49" t="s">
        <v>21</v>
      </c>
    </row>
    <row r="454" spans="1:9" x14ac:dyDescent="0.25">
      <c r="A454" s="67">
        <f xml:space="preserve"> A453+1</f>
        <v>382</v>
      </c>
      <c r="B454" s="68"/>
      <c r="C454" s="67">
        <v>402</v>
      </c>
      <c r="D454" s="68" t="s">
        <v>395</v>
      </c>
      <c r="E454" s="69">
        <f>SUM(G454/1.18)</f>
        <v>1465.2542372881358</v>
      </c>
      <c r="F454" s="69">
        <f t="shared" si="27"/>
        <v>263.74576271186442</v>
      </c>
      <c r="G454" s="17">
        <v>1729</v>
      </c>
      <c r="H454" s="5" t="s">
        <v>394</v>
      </c>
      <c r="I454" s="50" t="s">
        <v>21</v>
      </c>
    </row>
    <row r="455" spans="1:9" ht="50.25" customHeight="1" x14ac:dyDescent="0.25">
      <c r="A455" s="202" t="s">
        <v>1620</v>
      </c>
      <c r="B455" s="203"/>
      <c r="C455" s="203"/>
      <c r="D455" s="204"/>
      <c r="E455" s="72"/>
      <c r="F455" s="72"/>
      <c r="G455" s="18"/>
      <c r="H455" s="10"/>
      <c r="I455" s="51"/>
    </row>
    <row r="456" spans="1:9" x14ac:dyDescent="0.25">
      <c r="A456" s="189" t="s">
        <v>396</v>
      </c>
      <c r="B456" s="190"/>
      <c r="C456" s="190"/>
      <c r="D456" s="190"/>
      <c r="E456" s="72"/>
      <c r="F456" s="72"/>
      <c r="G456" s="20"/>
      <c r="H456" s="11"/>
      <c r="I456" s="52"/>
    </row>
    <row r="457" spans="1:9" ht="31.5" x14ac:dyDescent="0.25">
      <c r="A457" s="25">
        <f>A454+1</f>
        <v>383</v>
      </c>
      <c r="B457" s="7"/>
      <c r="C457" s="25">
        <v>401</v>
      </c>
      <c r="D457" s="7" t="s">
        <v>1621</v>
      </c>
      <c r="E457" s="69">
        <f>SUM(G457/1.18)</f>
        <v>1864.406779661017</v>
      </c>
      <c r="F457" s="69">
        <f t="shared" ref="F457:F458" si="33">SUM(E457*0.18)</f>
        <v>335.59322033898303</v>
      </c>
      <c r="G457" s="19">
        <v>2200</v>
      </c>
      <c r="H457" s="6" t="s">
        <v>394</v>
      </c>
      <c r="I457" s="48" t="s">
        <v>21</v>
      </c>
    </row>
    <row r="458" spans="1:9" ht="31.5" x14ac:dyDescent="0.25">
      <c r="A458" s="67">
        <f xml:space="preserve"> A457+1</f>
        <v>384</v>
      </c>
      <c r="B458" s="68"/>
      <c r="C458" s="67">
        <v>401</v>
      </c>
      <c r="D458" s="68" t="s">
        <v>1622</v>
      </c>
      <c r="E458" s="69">
        <f>SUM(G458/1.18)</f>
        <v>2330.5084745762715</v>
      </c>
      <c r="F458" s="69">
        <f t="shared" si="33"/>
        <v>419.49152542372883</v>
      </c>
      <c r="G458" s="17">
        <v>2750</v>
      </c>
      <c r="H458" s="5" t="s">
        <v>394</v>
      </c>
      <c r="I458" s="50" t="s">
        <v>21</v>
      </c>
    </row>
    <row r="459" spans="1:9" ht="38.25" customHeight="1" x14ac:dyDescent="0.25">
      <c r="A459" s="202" t="s">
        <v>1623</v>
      </c>
      <c r="B459" s="203"/>
      <c r="C459" s="203"/>
      <c r="D459" s="203"/>
      <c r="E459" s="91"/>
      <c r="F459" s="92"/>
      <c r="G459" s="92"/>
      <c r="H459" s="92"/>
      <c r="I459" s="93"/>
    </row>
    <row r="460" spans="1:9" ht="38.25" customHeight="1" x14ac:dyDescent="0.25">
      <c r="A460" s="185" t="s">
        <v>397</v>
      </c>
      <c r="B460" s="186"/>
      <c r="C460" s="186"/>
      <c r="D460" s="186"/>
      <c r="E460" s="186"/>
      <c r="F460" s="186"/>
      <c r="G460" s="186"/>
      <c r="H460" s="186"/>
      <c r="I460" s="201"/>
    </row>
    <row r="461" spans="1:9" ht="63" x14ac:dyDescent="0.25">
      <c r="A461" s="98">
        <f>A458+1</f>
        <v>385</v>
      </c>
      <c r="B461" s="78"/>
      <c r="C461" s="25">
        <v>111</v>
      </c>
      <c r="D461" s="78" t="s">
        <v>398</v>
      </c>
      <c r="E461" s="79">
        <v>567.79661016949149</v>
      </c>
      <c r="F461" s="79">
        <v>102.20338983050847</v>
      </c>
      <c r="G461" s="79">
        <v>670</v>
      </c>
      <c r="H461" s="80" t="s">
        <v>399</v>
      </c>
      <c r="I461" s="81" t="s">
        <v>400</v>
      </c>
    </row>
    <row r="462" spans="1:9" ht="63" x14ac:dyDescent="0.25">
      <c r="A462" s="77">
        <f t="shared" ref="A462:A488" si="34" xml:space="preserve"> A461+1</f>
        <v>386</v>
      </c>
      <c r="B462" s="78"/>
      <c r="C462" s="25">
        <v>111</v>
      </c>
      <c r="D462" s="78" t="s">
        <v>401</v>
      </c>
      <c r="E462" s="79">
        <v>1500</v>
      </c>
      <c r="F462" s="79">
        <v>270</v>
      </c>
      <c r="G462" s="79">
        <v>1770</v>
      </c>
      <c r="H462" s="80" t="s">
        <v>399</v>
      </c>
      <c r="I462" s="81" t="s">
        <v>400</v>
      </c>
    </row>
    <row r="463" spans="1:9" ht="63" x14ac:dyDescent="0.25">
      <c r="A463" s="77">
        <f t="shared" si="34"/>
        <v>387</v>
      </c>
      <c r="B463" s="78"/>
      <c r="C463" s="25">
        <v>111</v>
      </c>
      <c r="D463" s="78" t="s">
        <v>402</v>
      </c>
      <c r="E463" s="79">
        <v>1500</v>
      </c>
      <c r="F463" s="79">
        <v>270</v>
      </c>
      <c r="G463" s="79">
        <v>1770</v>
      </c>
      <c r="H463" s="80" t="s">
        <v>399</v>
      </c>
      <c r="I463" s="81" t="s">
        <v>400</v>
      </c>
    </row>
    <row r="464" spans="1:9" ht="63" x14ac:dyDescent="0.25">
      <c r="A464" s="77">
        <f t="shared" si="34"/>
        <v>388</v>
      </c>
      <c r="B464" s="78"/>
      <c r="C464" s="25">
        <v>111</v>
      </c>
      <c r="D464" s="78" t="s">
        <v>403</v>
      </c>
      <c r="E464" s="79">
        <v>2271.1864406779659</v>
      </c>
      <c r="F464" s="79">
        <v>408.81355932203388</v>
      </c>
      <c r="G464" s="79">
        <v>2680</v>
      </c>
      <c r="H464" s="80" t="s">
        <v>399</v>
      </c>
      <c r="I464" s="81" t="s">
        <v>400</v>
      </c>
    </row>
    <row r="465" spans="1:9" ht="63" x14ac:dyDescent="0.25">
      <c r="A465" s="77">
        <f t="shared" si="34"/>
        <v>389</v>
      </c>
      <c r="B465" s="78"/>
      <c r="C465" s="25">
        <v>111</v>
      </c>
      <c r="D465" s="78" t="s">
        <v>404</v>
      </c>
      <c r="E465" s="79">
        <v>932.20338983050851</v>
      </c>
      <c r="F465" s="79">
        <v>167.79661016949152</v>
      </c>
      <c r="G465" s="79">
        <v>1100</v>
      </c>
      <c r="H465" s="80" t="s">
        <v>399</v>
      </c>
      <c r="I465" s="81" t="s">
        <v>400</v>
      </c>
    </row>
    <row r="466" spans="1:9" ht="63" x14ac:dyDescent="0.25">
      <c r="A466" s="77">
        <f t="shared" si="34"/>
        <v>390</v>
      </c>
      <c r="B466" s="78"/>
      <c r="C466" s="25">
        <v>111</v>
      </c>
      <c r="D466" s="78" t="s">
        <v>405</v>
      </c>
      <c r="E466" s="79">
        <v>1423.7288135593221</v>
      </c>
      <c r="F466" s="79">
        <v>256.27118644067798</v>
      </c>
      <c r="G466" s="79">
        <v>1680</v>
      </c>
      <c r="H466" s="80" t="s">
        <v>399</v>
      </c>
      <c r="I466" s="81" t="s">
        <v>400</v>
      </c>
    </row>
    <row r="467" spans="1:9" ht="63" x14ac:dyDescent="0.25">
      <c r="A467" s="77">
        <f t="shared" si="34"/>
        <v>391</v>
      </c>
      <c r="B467" s="78"/>
      <c r="C467" s="25">
        <v>111</v>
      </c>
      <c r="D467" s="78" t="s">
        <v>406</v>
      </c>
      <c r="E467" s="79">
        <v>1423.7288135593221</v>
      </c>
      <c r="F467" s="79">
        <v>256.27118644067798</v>
      </c>
      <c r="G467" s="79">
        <v>1680</v>
      </c>
      <c r="H467" s="80" t="s">
        <v>399</v>
      </c>
      <c r="I467" s="81" t="s">
        <v>400</v>
      </c>
    </row>
    <row r="468" spans="1:9" ht="63" x14ac:dyDescent="0.25">
      <c r="A468" s="77">
        <f t="shared" si="34"/>
        <v>392</v>
      </c>
      <c r="B468" s="78"/>
      <c r="C468" s="25">
        <v>111</v>
      </c>
      <c r="D468" s="78" t="s">
        <v>407</v>
      </c>
      <c r="E468" s="79">
        <v>2991.5254237288136</v>
      </c>
      <c r="F468" s="79">
        <v>538.47457627118638</v>
      </c>
      <c r="G468" s="79">
        <v>3530</v>
      </c>
      <c r="H468" s="80" t="s">
        <v>399</v>
      </c>
      <c r="I468" s="81" t="s">
        <v>400</v>
      </c>
    </row>
    <row r="469" spans="1:9" ht="63" x14ac:dyDescent="0.25">
      <c r="A469" s="77">
        <f t="shared" si="34"/>
        <v>393</v>
      </c>
      <c r="B469" s="78"/>
      <c r="C469" s="25">
        <v>111</v>
      </c>
      <c r="D469" s="78" t="s">
        <v>408</v>
      </c>
      <c r="E469" s="79">
        <v>1237.2881355932204</v>
      </c>
      <c r="F469" s="79">
        <v>222.71186440677968</v>
      </c>
      <c r="G469" s="79">
        <v>1460</v>
      </c>
      <c r="H469" s="80" t="s">
        <v>399</v>
      </c>
      <c r="I469" s="81" t="s">
        <v>400</v>
      </c>
    </row>
    <row r="470" spans="1:9" ht="63" x14ac:dyDescent="0.25">
      <c r="A470" s="77">
        <f t="shared" si="34"/>
        <v>394</v>
      </c>
      <c r="B470" s="78"/>
      <c r="C470" s="25">
        <v>111</v>
      </c>
      <c r="D470" s="78" t="s">
        <v>409</v>
      </c>
      <c r="E470" s="79">
        <v>2991.5254237288136</v>
      </c>
      <c r="F470" s="79">
        <v>538.47457627118638</v>
      </c>
      <c r="G470" s="79">
        <v>3530</v>
      </c>
      <c r="H470" s="80" t="s">
        <v>399</v>
      </c>
      <c r="I470" s="81" t="s">
        <v>400</v>
      </c>
    </row>
    <row r="471" spans="1:9" ht="63" x14ac:dyDescent="0.25">
      <c r="A471" s="77">
        <f t="shared" si="34"/>
        <v>395</v>
      </c>
      <c r="B471" s="78"/>
      <c r="C471" s="25">
        <v>111</v>
      </c>
      <c r="D471" s="78" t="s">
        <v>410</v>
      </c>
      <c r="E471" s="79">
        <v>2991.5254237288136</v>
      </c>
      <c r="F471" s="79">
        <v>538.47457627118638</v>
      </c>
      <c r="G471" s="79">
        <v>3530</v>
      </c>
      <c r="H471" s="80" t="s">
        <v>399</v>
      </c>
      <c r="I471" s="81" t="s">
        <v>400</v>
      </c>
    </row>
    <row r="472" spans="1:9" ht="63" x14ac:dyDescent="0.25">
      <c r="A472" s="77">
        <f t="shared" si="34"/>
        <v>396</v>
      </c>
      <c r="B472" s="78"/>
      <c r="C472" s="25">
        <v>111</v>
      </c>
      <c r="D472" s="78" t="s">
        <v>411</v>
      </c>
      <c r="E472" s="79">
        <v>3762.7118644067796</v>
      </c>
      <c r="F472" s="79">
        <v>677.28813559322032</v>
      </c>
      <c r="G472" s="79">
        <v>4440</v>
      </c>
      <c r="H472" s="80" t="s">
        <v>399</v>
      </c>
      <c r="I472" s="81" t="s">
        <v>400</v>
      </c>
    </row>
    <row r="473" spans="1:9" ht="63" x14ac:dyDescent="0.25">
      <c r="A473" s="77">
        <f t="shared" si="34"/>
        <v>397</v>
      </c>
      <c r="B473" s="78"/>
      <c r="C473" s="25">
        <v>111</v>
      </c>
      <c r="D473" s="78" t="s">
        <v>412</v>
      </c>
      <c r="E473" s="79">
        <v>1550.8474576271187</v>
      </c>
      <c r="F473" s="79">
        <v>279.15254237288138</v>
      </c>
      <c r="G473" s="79">
        <v>1830</v>
      </c>
      <c r="H473" s="80" t="s">
        <v>399</v>
      </c>
      <c r="I473" s="81" t="s">
        <v>400</v>
      </c>
    </row>
    <row r="474" spans="1:9" ht="63" x14ac:dyDescent="0.25">
      <c r="A474" s="77">
        <f t="shared" si="34"/>
        <v>398</v>
      </c>
      <c r="B474" s="78"/>
      <c r="C474" s="25">
        <v>111</v>
      </c>
      <c r="D474" s="78" t="s">
        <v>413</v>
      </c>
      <c r="E474" s="79">
        <v>3762.7118644067796</v>
      </c>
      <c r="F474" s="79">
        <v>677.28813559322032</v>
      </c>
      <c r="G474" s="79">
        <v>4440</v>
      </c>
      <c r="H474" s="80" t="s">
        <v>399</v>
      </c>
      <c r="I474" s="81" t="s">
        <v>400</v>
      </c>
    </row>
    <row r="475" spans="1:9" ht="63" x14ac:dyDescent="0.25">
      <c r="A475" s="77">
        <f t="shared" si="34"/>
        <v>399</v>
      </c>
      <c r="B475" s="78"/>
      <c r="C475" s="25">
        <v>111</v>
      </c>
      <c r="D475" s="78" t="s">
        <v>414</v>
      </c>
      <c r="E475" s="79">
        <v>3762.7118644067796</v>
      </c>
      <c r="F475" s="79">
        <v>677.28813559322032</v>
      </c>
      <c r="G475" s="79">
        <v>4440</v>
      </c>
      <c r="H475" s="80" t="s">
        <v>399</v>
      </c>
      <c r="I475" s="81" t="s">
        <v>400</v>
      </c>
    </row>
    <row r="476" spans="1:9" ht="63" x14ac:dyDescent="0.25">
      <c r="A476" s="77">
        <f t="shared" si="34"/>
        <v>400</v>
      </c>
      <c r="B476" s="78"/>
      <c r="C476" s="25">
        <v>111</v>
      </c>
      <c r="D476" s="78" t="s">
        <v>415</v>
      </c>
      <c r="E476" s="79">
        <v>4533.8983050847455</v>
      </c>
      <c r="F476" s="79">
        <v>816.10169491525414</v>
      </c>
      <c r="G476" s="79">
        <v>5350</v>
      </c>
      <c r="H476" s="80" t="s">
        <v>399</v>
      </c>
      <c r="I476" s="81" t="s">
        <v>400</v>
      </c>
    </row>
    <row r="477" spans="1:9" ht="63" x14ac:dyDescent="0.25">
      <c r="A477" s="77">
        <f t="shared" si="34"/>
        <v>401</v>
      </c>
      <c r="B477" s="78"/>
      <c r="C477" s="25">
        <v>111</v>
      </c>
      <c r="D477" s="78" t="s">
        <v>416</v>
      </c>
      <c r="E477" s="79">
        <v>2271.1864406779659</v>
      </c>
      <c r="F477" s="79">
        <v>408.81355932203388</v>
      </c>
      <c r="G477" s="79">
        <v>2680</v>
      </c>
      <c r="H477" s="80" t="s">
        <v>399</v>
      </c>
      <c r="I477" s="81" t="s">
        <v>400</v>
      </c>
    </row>
    <row r="478" spans="1:9" ht="63" x14ac:dyDescent="0.25">
      <c r="A478" s="77">
        <f t="shared" si="34"/>
        <v>402</v>
      </c>
      <c r="B478" s="78"/>
      <c r="C478" s="25">
        <v>111</v>
      </c>
      <c r="D478" s="78" t="s">
        <v>417</v>
      </c>
      <c r="E478" s="79">
        <v>2991.5254237288136</v>
      </c>
      <c r="F478" s="79">
        <v>538.47457627118638</v>
      </c>
      <c r="G478" s="79">
        <v>3530</v>
      </c>
      <c r="H478" s="80" t="s">
        <v>399</v>
      </c>
      <c r="I478" s="81" t="s">
        <v>400</v>
      </c>
    </row>
    <row r="479" spans="1:9" ht="63" x14ac:dyDescent="0.25">
      <c r="A479" s="77">
        <f t="shared" si="34"/>
        <v>403</v>
      </c>
      <c r="B479" s="78"/>
      <c r="C479" s="25">
        <v>111</v>
      </c>
      <c r="D479" s="78" t="s">
        <v>418</v>
      </c>
      <c r="E479" s="79">
        <v>3762.7118644067796</v>
      </c>
      <c r="F479" s="79">
        <v>677.28813559322032</v>
      </c>
      <c r="G479" s="79">
        <v>4440</v>
      </c>
      <c r="H479" s="80" t="s">
        <v>399</v>
      </c>
      <c r="I479" s="81" t="s">
        <v>400</v>
      </c>
    </row>
    <row r="480" spans="1:9" ht="63" x14ac:dyDescent="0.25">
      <c r="A480" s="77">
        <f t="shared" si="34"/>
        <v>404</v>
      </c>
      <c r="B480" s="78"/>
      <c r="C480" s="25">
        <v>111</v>
      </c>
      <c r="D480" s="78" t="s">
        <v>419</v>
      </c>
      <c r="E480" s="79">
        <v>4533.8983050847455</v>
      </c>
      <c r="F480" s="79">
        <v>816.10169491525414</v>
      </c>
      <c r="G480" s="79">
        <v>5350</v>
      </c>
      <c r="H480" s="80" t="s">
        <v>399</v>
      </c>
      <c r="I480" s="81" t="s">
        <v>400</v>
      </c>
    </row>
    <row r="481" spans="1:9" ht="63" x14ac:dyDescent="0.25">
      <c r="A481" s="77">
        <f t="shared" si="34"/>
        <v>405</v>
      </c>
      <c r="B481" s="78"/>
      <c r="C481" s="25">
        <v>111</v>
      </c>
      <c r="D481" s="78" t="s">
        <v>420</v>
      </c>
      <c r="E481" s="79">
        <v>2059.3220338983051</v>
      </c>
      <c r="F481" s="79">
        <v>370.67796610169489</v>
      </c>
      <c r="G481" s="79">
        <v>2430</v>
      </c>
      <c r="H481" s="80" t="s">
        <v>399</v>
      </c>
      <c r="I481" s="81" t="s">
        <v>421</v>
      </c>
    </row>
    <row r="482" spans="1:9" ht="31.5" x14ac:dyDescent="0.25">
      <c r="A482" s="77">
        <f t="shared" si="34"/>
        <v>406</v>
      </c>
      <c r="B482" s="78"/>
      <c r="C482" s="25">
        <v>111</v>
      </c>
      <c r="D482" s="78" t="s">
        <v>422</v>
      </c>
      <c r="E482" s="79">
        <v>720.33898305084745</v>
      </c>
      <c r="F482" s="79">
        <v>129.66101694915253</v>
      </c>
      <c r="G482" s="79">
        <v>850</v>
      </c>
      <c r="H482" s="80" t="s">
        <v>399</v>
      </c>
      <c r="I482" s="81" t="s">
        <v>423</v>
      </c>
    </row>
    <row r="483" spans="1:9" ht="31.5" x14ac:dyDescent="0.25">
      <c r="A483" s="77">
        <f t="shared" si="34"/>
        <v>407</v>
      </c>
      <c r="B483" s="78"/>
      <c r="C483" s="25">
        <v>111</v>
      </c>
      <c r="D483" s="78" t="s">
        <v>424</v>
      </c>
      <c r="E483" s="79">
        <v>1059.32</v>
      </c>
      <c r="F483" s="79">
        <v>190.68</v>
      </c>
      <c r="G483" s="79">
        <v>1250</v>
      </c>
      <c r="H483" s="80" t="s">
        <v>399</v>
      </c>
      <c r="I483" s="81" t="s">
        <v>423</v>
      </c>
    </row>
    <row r="484" spans="1:9" ht="78.75" x14ac:dyDescent="0.25">
      <c r="A484" s="77">
        <f t="shared" si="34"/>
        <v>408</v>
      </c>
      <c r="B484" s="78"/>
      <c r="C484" s="25">
        <v>111</v>
      </c>
      <c r="D484" s="78" t="s">
        <v>425</v>
      </c>
      <c r="E484" s="99">
        <f t="shared" ref="E484:E487" si="35">G484/1.18</f>
        <v>38813.5593220339</v>
      </c>
      <c r="F484" s="99">
        <f t="shared" ref="F484:F487" si="36">E484*18/100</f>
        <v>6986.4406779661022</v>
      </c>
      <c r="G484" s="79">
        <v>45800</v>
      </c>
      <c r="H484" s="80" t="s">
        <v>11</v>
      </c>
      <c r="I484" s="81" t="s">
        <v>1624</v>
      </c>
    </row>
    <row r="485" spans="1:9" ht="47.25" x14ac:dyDescent="0.25">
      <c r="A485" s="77">
        <f t="shared" si="34"/>
        <v>409</v>
      </c>
      <c r="B485" s="78"/>
      <c r="C485" s="25">
        <v>105</v>
      </c>
      <c r="D485" s="78" t="s">
        <v>427</v>
      </c>
      <c r="E485" s="99">
        <f t="shared" si="35"/>
        <v>800.84745762711873</v>
      </c>
      <c r="F485" s="99">
        <f t="shared" si="36"/>
        <v>144.15254237288136</v>
      </c>
      <c r="G485" s="79">
        <v>945</v>
      </c>
      <c r="H485" s="80" t="s">
        <v>399</v>
      </c>
      <c r="I485" s="81" t="s">
        <v>429</v>
      </c>
    </row>
    <row r="486" spans="1:9" ht="47.25" x14ac:dyDescent="0.25">
      <c r="A486" s="77">
        <f t="shared" si="34"/>
        <v>410</v>
      </c>
      <c r="B486" s="78"/>
      <c r="C486" s="25">
        <v>105</v>
      </c>
      <c r="D486" s="78" t="s">
        <v>430</v>
      </c>
      <c r="E486" s="99">
        <f t="shared" si="35"/>
        <v>330.50847457627123</v>
      </c>
      <c r="F486" s="99">
        <f t="shared" si="36"/>
        <v>59.491525423728817</v>
      </c>
      <c r="G486" s="79">
        <v>390</v>
      </c>
      <c r="H486" s="80" t="s">
        <v>399</v>
      </c>
      <c r="I486" s="81" t="s">
        <v>429</v>
      </c>
    </row>
    <row r="487" spans="1:9" ht="47.25" x14ac:dyDescent="0.25">
      <c r="A487" s="77">
        <f t="shared" si="34"/>
        <v>411</v>
      </c>
      <c r="B487" s="78"/>
      <c r="C487" s="25">
        <v>106</v>
      </c>
      <c r="D487" s="78" t="s">
        <v>431</v>
      </c>
      <c r="E487" s="99">
        <f t="shared" si="35"/>
        <v>800.84745762711873</v>
      </c>
      <c r="F487" s="99">
        <f t="shared" si="36"/>
        <v>144.15254237288136</v>
      </c>
      <c r="G487" s="79">
        <v>945</v>
      </c>
      <c r="H487" s="80" t="s">
        <v>399</v>
      </c>
      <c r="I487" s="81" t="s">
        <v>432</v>
      </c>
    </row>
    <row r="488" spans="1:9" ht="31.5" x14ac:dyDescent="0.25">
      <c r="A488" s="77">
        <f t="shared" si="34"/>
        <v>412</v>
      </c>
      <c r="B488" s="78"/>
      <c r="C488" s="25">
        <v>106</v>
      </c>
      <c r="D488" s="78" t="s">
        <v>433</v>
      </c>
      <c r="E488" s="79">
        <v>1271.1864406779662</v>
      </c>
      <c r="F488" s="79">
        <v>228.81355932203391</v>
      </c>
      <c r="G488" s="79">
        <v>1500</v>
      </c>
      <c r="H488" s="80" t="s">
        <v>399</v>
      </c>
      <c r="I488" s="81" t="s">
        <v>434</v>
      </c>
    </row>
    <row r="489" spans="1:9" ht="63" x14ac:dyDescent="0.25">
      <c r="A489" s="100">
        <f xml:space="preserve"> A488+1</f>
        <v>413</v>
      </c>
      <c r="B489" s="101"/>
      <c r="C489" s="25">
        <v>106</v>
      </c>
      <c r="D489" s="101" t="s">
        <v>1625</v>
      </c>
      <c r="E489" s="102">
        <f t="shared" ref="E489:E491" si="37">G489/1.18</f>
        <v>4237.2881355932204</v>
      </c>
      <c r="F489" s="102">
        <f t="shared" ref="F489:F491" si="38">E489*18/100</f>
        <v>762.71186440677968</v>
      </c>
      <c r="G489" s="103">
        <v>5000</v>
      </c>
      <c r="H489" s="104" t="s">
        <v>399</v>
      </c>
      <c r="I489" s="105" t="s">
        <v>435</v>
      </c>
    </row>
    <row r="490" spans="1:9" ht="63" x14ac:dyDescent="0.25">
      <c r="A490" s="100">
        <f>A489+1</f>
        <v>414</v>
      </c>
      <c r="B490" s="101"/>
      <c r="C490" s="25">
        <v>106</v>
      </c>
      <c r="D490" s="101" t="s">
        <v>1626</v>
      </c>
      <c r="E490" s="102">
        <f t="shared" si="37"/>
        <v>8474.5762711864409</v>
      </c>
      <c r="F490" s="102">
        <f t="shared" si="38"/>
        <v>1525.4237288135594</v>
      </c>
      <c r="G490" s="103">
        <v>10000</v>
      </c>
      <c r="H490" s="104" t="s">
        <v>399</v>
      </c>
      <c r="I490" s="105" t="s">
        <v>435</v>
      </c>
    </row>
    <row r="491" spans="1:9" ht="63" x14ac:dyDescent="0.25">
      <c r="A491" s="100">
        <f>A490+1</f>
        <v>415</v>
      </c>
      <c r="B491" s="101"/>
      <c r="C491" s="25">
        <v>106</v>
      </c>
      <c r="D491" s="101" t="s">
        <v>1627</v>
      </c>
      <c r="E491" s="102">
        <f t="shared" si="37"/>
        <v>12711.864406779661</v>
      </c>
      <c r="F491" s="102">
        <f t="shared" si="38"/>
        <v>2288.1355932203387</v>
      </c>
      <c r="G491" s="103">
        <v>15000</v>
      </c>
      <c r="H491" s="104" t="s">
        <v>399</v>
      </c>
      <c r="I491" s="105" t="s">
        <v>435</v>
      </c>
    </row>
    <row r="492" spans="1:9" ht="31.5" x14ac:dyDescent="0.25">
      <c r="A492" s="77">
        <f>A491+1</f>
        <v>416</v>
      </c>
      <c r="B492" s="78"/>
      <c r="C492" s="25">
        <v>111</v>
      </c>
      <c r="D492" s="78" t="s">
        <v>436</v>
      </c>
      <c r="E492" s="106">
        <v>6991.52</v>
      </c>
      <c r="F492" s="106">
        <v>1258.48</v>
      </c>
      <c r="G492" s="106">
        <v>8250</v>
      </c>
      <c r="H492" s="107" t="s">
        <v>399</v>
      </c>
      <c r="I492" s="108" t="s">
        <v>426</v>
      </c>
    </row>
    <row r="493" spans="1:9" x14ac:dyDescent="0.25">
      <c r="A493" s="228" t="s">
        <v>437</v>
      </c>
      <c r="B493" s="229"/>
      <c r="C493" s="229"/>
      <c r="D493" s="229"/>
      <c r="E493" s="94"/>
      <c r="F493" s="109"/>
      <c r="G493" s="109"/>
      <c r="H493" s="110"/>
      <c r="I493" s="111"/>
    </row>
    <row r="494" spans="1:9" ht="31.5" x14ac:dyDescent="0.25">
      <c r="A494" s="77">
        <f xml:space="preserve"> A492+1</f>
        <v>417</v>
      </c>
      <c r="B494" s="78"/>
      <c r="C494" s="77">
        <v>111</v>
      </c>
      <c r="D494" s="78" t="s">
        <v>438</v>
      </c>
      <c r="E494" s="112">
        <f>1005*1.25</f>
        <v>1256.25</v>
      </c>
      <c r="F494" s="112">
        <f>E494*0.18</f>
        <v>226.125</v>
      </c>
      <c r="G494" s="112">
        <f>E494+F494</f>
        <v>1482.375</v>
      </c>
      <c r="H494" s="95" t="s">
        <v>399</v>
      </c>
      <c r="I494" s="113" t="s">
        <v>426</v>
      </c>
    </row>
    <row r="495" spans="1:9" ht="31.5" x14ac:dyDescent="0.25">
      <c r="A495" s="77">
        <f>A494+1</f>
        <v>418</v>
      </c>
      <c r="B495" s="78"/>
      <c r="C495" s="77">
        <v>111</v>
      </c>
      <c r="D495" s="78" t="s">
        <v>439</v>
      </c>
      <c r="E495" s="79">
        <f>1879.66*1.25</f>
        <v>2349.5750000000003</v>
      </c>
      <c r="F495" s="79">
        <f>E495*0.18</f>
        <v>422.92350000000005</v>
      </c>
      <c r="G495" s="79">
        <f>E495+F495</f>
        <v>2772.4985000000001</v>
      </c>
      <c r="H495" s="80" t="s">
        <v>399</v>
      </c>
      <c r="I495" s="81" t="s">
        <v>426</v>
      </c>
    </row>
    <row r="496" spans="1:9" ht="31.5" x14ac:dyDescent="0.25">
      <c r="A496" s="77">
        <f>A495+1</f>
        <v>419</v>
      </c>
      <c r="B496" s="78"/>
      <c r="C496" s="77">
        <v>111</v>
      </c>
      <c r="D496" s="78" t="s">
        <v>440</v>
      </c>
      <c r="E496" s="79">
        <f>1879.66*1.25</f>
        <v>2349.5750000000003</v>
      </c>
      <c r="F496" s="79">
        <f>E496*0.18</f>
        <v>422.92350000000005</v>
      </c>
      <c r="G496" s="79">
        <f>E496+F496</f>
        <v>2772.4985000000001</v>
      </c>
      <c r="H496" s="80" t="s">
        <v>399</v>
      </c>
      <c r="I496" s="81" t="s">
        <v>426</v>
      </c>
    </row>
    <row r="497" spans="1:9" ht="31.5" x14ac:dyDescent="0.25">
      <c r="A497" s="77">
        <f>A496+1</f>
        <v>420</v>
      </c>
      <c r="B497" s="78"/>
      <c r="C497" s="77">
        <v>111</v>
      </c>
      <c r="D497" s="78" t="s">
        <v>441</v>
      </c>
      <c r="E497" s="79">
        <f>2316.95*1.25</f>
        <v>2896.1875</v>
      </c>
      <c r="F497" s="79">
        <f>E497*0.18</f>
        <v>521.31375000000003</v>
      </c>
      <c r="G497" s="79">
        <f>E497+F497</f>
        <v>3417.5012500000003</v>
      </c>
      <c r="H497" s="80" t="s">
        <v>399</v>
      </c>
      <c r="I497" s="81" t="s">
        <v>426</v>
      </c>
    </row>
    <row r="498" spans="1:9" ht="31.5" x14ac:dyDescent="0.25">
      <c r="A498" s="77">
        <f>A497+1</f>
        <v>421</v>
      </c>
      <c r="B498" s="114"/>
      <c r="C498" s="115">
        <v>111</v>
      </c>
      <c r="D498" s="116" t="s">
        <v>442</v>
      </c>
      <c r="E498" s="102">
        <f t="shared" ref="E498:E503" si="39">G498/1.18</f>
        <v>3305.0847457627119</v>
      </c>
      <c r="F498" s="102">
        <f t="shared" ref="F498:F503" si="40">E498*18/100</f>
        <v>594.9152542372882</v>
      </c>
      <c r="G498" s="117">
        <v>3900</v>
      </c>
      <c r="H498" s="80" t="s">
        <v>399</v>
      </c>
      <c r="I498" s="118" t="s">
        <v>426</v>
      </c>
    </row>
    <row r="499" spans="1:9" ht="31.5" x14ac:dyDescent="0.25">
      <c r="A499" s="77">
        <f t="shared" ref="A499:A503" si="41" xml:space="preserve"> A498+1</f>
        <v>422</v>
      </c>
      <c r="B499" s="114"/>
      <c r="C499" s="115">
        <v>111</v>
      </c>
      <c r="D499" s="116" t="s">
        <v>443</v>
      </c>
      <c r="E499" s="102">
        <f t="shared" si="39"/>
        <v>3305.0847457627119</v>
      </c>
      <c r="F499" s="102">
        <f t="shared" si="40"/>
        <v>594.9152542372882</v>
      </c>
      <c r="G499" s="117">
        <v>3900</v>
      </c>
      <c r="H499" s="80" t="s">
        <v>399</v>
      </c>
      <c r="I499" s="118" t="s">
        <v>426</v>
      </c>
    </row>
    <row r="500" spans="1:9" ht="31.5" x14ac:dyDescent="0.25">
      <c r="A500" s="77">
        <f t="shared" si="41"/>
        <v>423</v>
      </c>
      <c r="B500" s="114"/>
      <c r="C500" s="115">
        <v>111</v>
      </c>
      <c r="D500" s="116" t="s">
        <v>444</v>
      </c>
      <c r="E500" s="102">
        <f t="shared" si="39"/>
        <v>1762.7118644067798</v>
      </c>
      <c r="F500" s="102">
        <f t="shared" si="40"/>
        <v>317.28813559322037</v>
      </c>
      <c r="G500" s="117">
        <v>2080</v>
      </c>
      <c r="H500" s="80" t="s">
        <v>399</v>
      </c>
      <c r="I500" s="118" t="s">
        <v>426</v>
      </c>
    </row>
    <row r="501" spans="1:9" ht="31.5" x14ac:dyDescent="0.25">
      <c r="A501" s="77">
        <f t="shared" si="41"/>
        <v>424</v>
      </c>
      <c r="B501" s="114"/>
      <c r="C501" s="115">
        <v>111</v>
      </c>
      <c r="D501" s="116" t="s">
        <v>445</v>
      </c>
      <c r="E501" s="102">
        <f t="shared" si="39"/>
        <v>2864.406779661017</v>
      </c>
      <c r="F501" s="102">
        <f t="shared" si="40"/>
        <v>515.59322033898309</v>
      </c>
      <c r="G501" s="117">
        <v>3380</v>
      </c>
      <c r="H501" s="80" t="s">
        <v>399</v>
      </c>
      <c r="I501" s="118" t="s">
        <v>426</v>
      </c>
    </row>
    <row r="502" spans="1:9" ht="31.5" x14ac:dyDescent="0.25">
      <c r="A502" s="77">
        <f t="shared" si="41"/>
        <v>425</v>
      </c>
      <c r="B502" s="114"/>
      <c r="C502" s="115">
        <v>111</v>
      </c>
      <c r="D502" s="116" t="s">
        <v>446</v>
      </c>
      <c r="E502" s="102">
        <f t="shared" si="39"/>
        <v>5838.9830508474579</v>
      </c>
      <c r="F502" s="102">
        <f t="shared" si="40"/>
        <v>1051.0169491525423</v>
      </c>
      <c r="G502" s="117">
        <v>6890</v>
      </c>
      <c r="H502" s="80" t="s">
        <v>399</v>
      </c>
      <c r="I502" s="118" t="s">
        <v>426</v>
      </c>
    </row>
    <row r="503" spans="1:9" ht="31.5" x14ac:dyDescent="0.25">
      <c r="A503" s="77">
        <f t="shared" si="41"/>
        <v>426</v>
      </c>
      <c r="B503" s="114"/>
      <c r="C503" s="119">
        <v>111</v>
      </c>
      <c r="D503" s="116" t="s">
        <v>447</v>
      </c>
      <c r="E503" s="102">
        <f t="shared" si="39"/>
        <v>5838.9830508474579</v>
      </c>
      <c r="F503" s="102">
        <f t="shared" si="40"/>
        <v>1051.0169491525423</v>
      </c>
      <c r="G503" s="117">
        <v>6890</v>
      </c>
      <c r="H503" s="80" t="s">
        <v>399</v>
      </c>
      <c r="I503" s="118" t="s">
        <v>426</v>
      </c>
    </row>
    <row r="504" spans="1:9" ht="65.25" customHeight="1" x14ac:dyDescent="0.25">
      <c r="A504" s="202" t="s">
        <v>448</v>
      </c>
      <c r="B504" s="203"/>
      <c r="C504" s="203"/>
      <c r="D504" s="203"/>
      <c r="E504" s="94"/>
      <c r="F504" s="109"/>
      <c r="G504" s="109"/>
      <c r="H504" s="110"/>
      <c r="I504" s="111"/>
    </row>
    <row r="505" spans="1:9" ht="31.5" x14ac:dyDescent="0.25">
      <c r="A505" s="77">
        <f>A503+1</f>
        <v>427</v>
      </c>
      <c r="B505" s="78"/>
      <c r="C505" s="77">
        <v>106</v>
      </c>
      <c r="D505" s="78" t="s">
        <v>449</v>
      </c>
      <c r="E505" s="79">
        <v>7177.97</v>
      </c>
      <c r="F505" s="79">
        <v>1292.03</v>
      </c>
      <c r="G505" s="79">
        <v>8470</v>
      </c>
      <c r="H505" s="80" t="s">
        <v>399</v>
      </c>
      <c r="I505" s="81" t="s">
        <v>450</v>
      </c>
    </row>
    <row r="506" spans="1:9" ht="31.5" x14ac:dyDescent="0.25">
      <c r="A506" s="77">
        <f xml:space="preserve"> A505+1</f>
        <v>428</v>
      </c>
      <c r="B506" s="78"/>
      <c r="C506" s="77">
        <v>106</v>
      </c>
      <c r="D506" s="78" t="s">
        <v>451</v>
      </c>
      <c r="E506" s="106">
        <v>5826.27</v>
      </c>
      <c r="F506" s="106">
        <v>1048.27</v>
      </c>
      <c r="G506" s="106">
        <v>6875</v>
      </c>
      <c r="H506" s="107" t="s">
        <v>399</v>
      </c>
      <c r="I506" s="108" t="s">
        <v>450</v>
      </c>
    </row>
    <row r="507" spans="1:9" x14ac:dyDescent="0.25">
      <c r="A507" s="228" t="s">
        <v>452</v>
      </c>
      <c r="B507" s="229"/>
      <c r="C507" s="229"/>
      <c r="D507" s="229"/>
      <c r="E507" s="94"/>
      <c r="F507" s="109"/>
      <c r="G507" s="109"/>
      <c r="H507" s="110"/>
      <c r="I507" s="111"/>
    </row>
    <row r="508" spans="1:9" ht="78.75" x14ac:dyDescent="0.25">
      <c r="A508" s="77">
        <f>A506+1</f>
        <v>429</v>
      </c>
      <c r="B508" s="89"/>
      <c r="C508" s="88">
        <v>106</v>
      </c>
      <c r="D508" s="89" t="s">
        <v>453</v>
      </c>
      <c r="E508" s="120">
        <v>4067.7966101694919</v>
      </c>
      <c r="F508" s="120">
        <v>732.20338983050863</v>
      </c>
      <c r="G508" s="120">
        <v>4800</v>
      </c>
      <c r="H508" s="121" t="s">
        <v>399</v>
      </c>
      <c r="I508" s="122" t="s">
        <v>1628</v>
      </c>
    </row>
    <row r="509" spans="1:9" x14ac:dyDescent="0.25">
      <c r="A509" s="228" t="s">
        <v>454</v>
      </c>
      <c r="B509" s="229"/>
      <c r="C509" s="229"/>
      <c r="D509" s="229"/>
      <c r="E509" s="94"/>
      <c r="F509" s="109"/>
      <c r="G509" s="109"/>
      <c r="H509" s="110"/>
      <c r="I509" s="111"/>
    </row>
    <row r="510" spans="1:9" ht="78.75" x14ac:dyDescent="0.25">
      <c r="A510" s="77">
        <f>A508+1</f>
        <v>430</v>
      </c>
      <c r="B510" s="89"/>
      <c r="C510" s="88">
        <v>106</v>
      </c>
      <c r="D510" s="89" t="s">
        <v>455</v>
      </c>
      <c r="E510" s="123">
        <v>2033.898305084746</v>
      </c>
      <c r="F510" s="123">
        <v>366.10169491525431</v>
      </c>
      <c r="G510" s="123">
        <v>2400</v>
      </c>
      <c r="H510" s="124" t="s">
        <v>399</v>
      </c>
      <c r="I510" s="125" t="s">
        <v>1628</v>
      </c>
    </row>
    <row r="511" spans="1:9" ht="78.75" x14ac:dyDescent="0.25">
      <c r="A511" s="77">
        <f xml:space="preserve"> A510+1</f>
        <v>431</v>
      </c>
      <c r="B511" s="89"/>
      <c r="C511" s="88">
        <v>106</v>
      </c>
      <c r="D511" s="89" t="s">
        <v>456</v>
      </c>
      <c r="E511" s="85">
        <v>1016.949152542373</v>
      </c>
      <c r="F511" s="85">
        <v>183.05084745762716</v>
      </c>
      <c r="G511" s="85">
        <v>1200</v>
      </c>
      <c r="H511" s="86" t="s">
        <v>399</v>
      </c>
      <c r="I511" s="125" t="s">
        <v>1628</v>
      </c>
    </row>
    <row r="512" spans="1:9" ht="78.75" x14ac:dyDescent="0.25">
      <c r="A512" s="77">
        <f xml:space="preserve"> A511+1</f>
        <v>432</v>
      </c>
      <c r="B512" s="89"/>
      <c r="C512" s="88">
        <v>106</v>
      </c>
      <c r="D512" s="89" t="s">
        <v>457</v>
      </c>
      <c r="E512" s="85">
        <v>508.47457627118649</v>
      </c>
      <c r="F512" s="85">
        <v>91.525423728813578</v>
      </c>
      <c r="G512" s="85">
        <v>600</v>
      </c>
      <c r="H512" s="86" t="s">
        <v>399</v>
      </c>
      <c r="I512" s="125" t="s">
        <v>1628</v>
      </c>
    </row>
    <row r="513" spans="1:9" ht="78.75" x14ac:dyDescent="0.25">
      <c r="A513" s="77">
        <f xml:space="preserve"> A512+1</f>
        <v>433</v>
      </c>
      <c r="B513" s="89"/>
      <c r="C513" s="88">
        <v>106</v>
      </c>
      <c r="D513" s="89" t="s">
        <v>458</v>
      </c>
      <c r="E513" s="126">
        <v>508.47457627118649</v>
      </c>
      <c r="F513" s="126">
        <v>91.525423728813578</v>
      </c>
      <c r="G513" s="126">
        <v>600</v>
      </c>
      <c r="H513" s="127" t="s">
        <v>399</v>
      </c>
      <c r="I513" s="125" t="s">
        <v>1628</v>
      </c>
    </row>
    <row r="514" spans="1:9" x14ac:dyDescent="0.25">
      <c r="A514" s="228" t="s">
        <v>459</v>
      </c>
      <c r="B514" s="229"/>
      <c r="C514" s="229"/>
      <c r="D514" s="229"/>
      <c r="E514" s="94"/>
      <c r="F514" s="109"/>
      <c r="G514" s="109"/>
      <c r="H514" s="110"/>
      <c r="I514" s="111"/>
    </row>
    <row r="515" spans="1:9" ht="78.75" x14ac:dyDescent="0.25">
      <c r="A515" s="77">
        <f>A513+1</f>
        <v>434</v>
      </c>
      <c r="B515" s="89"/>
      <c r="C515" s="88">
        <v>106</v>
      </c>
      <c r="D515" s="89" t="s">
        <v>460</v>
      </c>
      <c r="E515" s="123">
        <v>203.3898305084746</v>
      </c>
      <c r="F515" s="123">
        <v>36.610169491525426</v>
      </c>
      <c r="G515" s="123">
        <v>240</v>
      </c>
      <c r="H515" s="124" t="s">
        <v>399</v>
      </c>
      <c r="I515" s="125" t="s">
        <v>1628</v>
      </c>
    </row>
    <row r="516" spans="1:9" ht="78.75" x14ac:dyDescent="0.25">
      <c r="A516" s="77">
        <f xml:space="preserve"> A515+1</f>
        <v>435</v>
      </c>
      <c r="B516" s="89"/>
      <c r="C516" s="88">
        <v>106</v>
      </c>
      <c r="D516" s="89" t="s">
        <v>461</v>
      </c>
      <c r="E516" s="85">
        <v>101.6949152542373</v>
      </c>
      <c r="F516" s="85">
        <v>18.305084745762713</v>
      </c>
      <c r="G516" s="85">
        <v>120</v>
      </c>
      <c r="H516" s="86" t="s">
        <v>399</v>
      </c>
      <c r="I516" s="125" t="s">
        <v>1628</v>
      </c>
    </row>
    <row r="517" spans="1:9" ht="78.75" x14ac:dyDescent="0.25">
      <c r="A517" s="77">
        <f xml:space="preserve"> A516+1</f>
        <v>436</v>
      </c>
      <c r="B517" s="89"/>
      <c r="C517" s="88">
        <v>106</v>
      </c>
      <c r="D517" s="89" t="s">
        <v>462</v>
      </c>
      <c r="E517" s="126">
        <v>50.847457627118651</v>
      </c>
      <c r="F517" s="126">
        <v>9.1525423728813564</v>
      </c>
      <c r="G517" s="126">
        <v>60</v>
      </c>
      <c r="H517" s="127" t="s">
        <v>399</v>
      </c>
      <c r="I517" s="125" t="s">
        <v>1628</v>
      </c>
    </row>
    <row r="518" spans="1:9" x14ac:dyDescent="0.25">
      <c r="A518" s="195" t="s">
        <v>463</v>
      </c>
      <c r="B518" s="196"/>
      <c r="C518" s="196"/>
      <c r="D518" s="196"/>
      <c r="E518" s="94"/>
      <c r="F518" s="109"/>
      <c r="G518" s="109"/>
      <c r="H518" s="110"/>
      <c r="I518" s="111"/>
    </row>
    <row r="519" spans="1:9" ht="63" x14ac:dyDescent="0.25">
      <c r="A519" s="77">
        <f>A517+1</f>
        <v>437</v>
      </c>
      <c r="B519" s="89"/>
      <c r="C519" s="88">
        <v>106</v>
      </c>
      <c r="D519" s="89" t="s">
        <v>464</v>
      </c>
      <c r="E519" s="123">
        <v>1016.949152542373</v>
      </c>
      <c r="F519" s="123">
        <v>183.05084745762716</v>
      </c>
      <c r="G519" s="123">
        <v>1200</v>
      </c>
      <c r="H519" s="124" t="s">
        <v>399</v>
      </c>
      <c r="I519" s="128" t="s">
        <v>1629</v>
      </c>
    </row>
    <row r="520" spans="1:9" ht="63" x14ac:dyDescent="0.25">
      <c r="A520" s="77">
        <f t="shared" ref="A520:A526" si="42" xml:space="preserve"> A519+1</f>
        <v>438</v>
      </c>
      <c r="B520" s="89"/>
      <c r="C520" s="88">
        <v>106</v>
      </c>
      <c r="D520" s="89" t="s">
        <v>465</v>
      </c>
      <c r="E520" s="85">
        <v>762.71186440677968</v>
      </c>
      <c r="F520" s="85">
        <v>137.28813559322035</v>
      </c>
      <c r="G520" s="85">
        <v>900</v>
      </c>
      <c r="H520" s="86" t="s">
        <v>399</v>
      </c>
      <c r="I520" s="128" t="s">
        <v>1629</v>
      </c>
    </row>
    <row r="521" spans="1:9" ht="63" x14ac:dyDescent="0.25">
      <c r="A521" s="77">
        <f t="shared" si="42"/>
        <v>439</v>
      </c>
      <c r="B521" s="89"/>
      <c r="C521" s="88">
        <v>106</v>
      </c>
      <c r="D521" s="89" t="s">
        <v>466</v>
      </c>
      <c r="E521" s="85">
        <v>2542.3728813559323</v>
      </c>
      <c r="F521" s="85">
        <v>457.62711864406782</v>
      </c>
      <c r="G521" s="85">
        <v>3000</v>
      </c>
      <c r="H521" s="86" t="s">
        <v>399</v>
      </c>
      <c r="I521" s="128" t="s">
        <v>1629</v>
      </c>
    </row>
    <row r="522" spans="1:9" ht="63" x14ac:dyDescent="0.25">
      <c r="A522" s="77">
        <f t="shared" si="42"/>
        <v>440</v>
      </c>
      <c r="B522" s="89"/>
      <c r="C522" s="88">
        <v>106</v>
      </c>
      <c r="D522" s="89" t="s">
        <v>467</v>
      </c>
      <c r="E522" s="85">
        <v>1779.6610169491526</v>
      </c>
      <c r="F522" s="85">
        <v>320.3389830508475</v>
      </c>
      <c r="G522" s="85">
        <v>2100</v>
      </c>
      <c r="H522" s="86" t="s">
        <v>399</v>
      </c>
      <c r="I522" s="128" t="s">
        <v>1629</v>
      </c>
    </row>
    <row r="523" spans="1:9" ht="63" x14ac:dyDescent="0.25">
      <c r="A523" s="77">
        <f t="shared" si="42"/>
        <v>441</v>
      </c>
      <c r="B523" s="89"/>
      <c r="C523" s="88">
        <v>106</v>
      </c>
      <c r="D523" s="89" t="s">
        <v>468</v>
      </c>
      <c r="E523" s="85">
        <v>7118.6440677966102</v>
      </c>
      <c r="F523" s="85">
        <v>1281.35593220339</v>
      </c>
      <c r="G523" s="85">
        <v>8400</v>
      </c>
      <c r="H523" s="86" t="s">
        <v>399</v>
      </c>
      <c r="I523" s="128" t="s">
        <v>1629</v>
      </c>
    </row>
    <row r="524" spans="1:9" ht="63" x14ac:dyDescent="0.25">
      <c r="A524" s="77">
        <f t="shared" si="42"/>
        <v>442</v>
      </c>
      <c r="B524" s="89"/>
      <c r="C524" s="88">
        <v>106</v>
      </c>
      <c r="D524" s="89" t="s">
        <v>469</v>
      </c>
      <c r="E524" s="85">
        <v>5084.7457627118647</v>
      </c>
      <c r="F524" s="85">
        <v>915.25423728813564</v>
      </c>
      <c r="G524" s="85">
        <v>6000</v>
      </c>
      <c r="H524" s="86" t="s">
        <v>399</v>
      </c>
      <c r="I524" s="128" t="s">
        <v>1629</v>
      </c>
    </row>
    <row r="525" spans="1:9" ht="63" x14ac:dyDescent="0.25">
      <c r="A525" s="77">
        <f t="shared" si="42"/>
        <v>443</v>
      </c>
      <c r="B525" s="89"/>
      <c r="C525" s="88">
        <v>106</v>
      </c>
      <c r="D525" s="89" t="s">
        <v>470</v>
      </c>
      <c r="E525" s="85">
        <v>15254.237288135593</v>
      </c>
      <c r="F525" s="85">
        <v>2745.7627118644064</v>
      </c>
      <c r="G525" s="85">
        <v>18000</v>
      </c>
      <c r="H525" s="86" t="s">
        <v>399</v>
      </c>
      <c r="I525" s="128" t="s">
        <v>1629</v>
      </c>
    </row>
    <row r="526" spans="1:9" ht="63" x14ac:dyDescent="0.25">
      <c r="A526" s="77">
        <f t="shared" si="42"/>
        <v>444</v>
      </c>
      <c r="B526" s="89"/>
      <c r="C526" s="88">
        <v>106</v>
      </c>
      <c r="D526" s="89" t="s">
        <v>471</v>
      </c>
      <c r="E526" s="126">
        <v>12203.389830508475</v>
      </c>
      <c r="F526" s="126">
        <v>2196.6101694915255</v>
      </c>
      <c r="G526" s="126">
        <v>14400</v>
      </c>
      <c r="H526" s="127" t="s">
        <v>399</v>
      </c>
      <c r="I526" s="128" t="s">
        <v>1629</v>
      </c>
    </row>
    <row r="527" spans="1:9" x14ac:dyDescent="0.25">
      <c r="A527" s="195" t="s">
        <v>472</v>
      </c>
      <c r="B527" s="196"/>
      <c r="C527" s="196"/>
      <c r="D527" s="196"/>
      <c r="E527" s="94"/>
      <c r="F527" s="109"/>
      <c r="G527" s="109"/>
      <c r="H527" s="110"/>
      <c r="I527" s="111"/>
    </row>
    <row r="528" spans="1:9" x14ac:dyDescent="0.25">
      <c r="A528" s="195" t="s">
        <v>473</v>
      </c>
      <c r="B528" s="196"/>
      <c r="C528" s="196"/>
      <c r="D528" s="197"/>
      <c r="E528" s="94"/>
      <c r="F528" s="109"/>
      <c r="G528" s="109"/>
      <c r="H528" s="110"/>
      <c r="I528" s="111"/>
    </row>
    <row r="529" spans="1:9" ht="63" x14ac:dyDescent="0.25">
      <c r="A529" s="77">
        <f xml:space="preserve"> A526+1</f>
        <v>445</v>
      </c>
      <c r="B529" s="89"/>
      <c r="C529" s="88">
        <v>106</v>
      </c>
      <c r="D529" s="89" t="s">
        <v>464</v>
      </c>
      <c r="E529" s="85">
        <v>508.47457627118649</v>
      </c>
      <c r="F529" s="85">
        <v>91.525423728813578</v>
      </c>
      <c r="G529" s="85">
        <v>600</v>
      </c>
      <c r="H529" s="86" t="s">
        <v>399</v>
      </c>
      <c r="I529" s="128" t="s">
        <v>1629</v>
      </c>
    </row>
    <row r="530" spans="1:9" ht="63" x14ac:dyDescent="0.25">
      <c r="A530" s="77">
        <f t="shared" ref="A530:A536" si="43" xml:space="preserve"> A529+1</f>
        <v>446</v>
      </c>
      <c r="B530" s="89"/>
      <c r="C530" s="88">
        <v>106</v>
      </c>
      <c r="D530" s="89" t="s">
        <v>465</v>
      </c>
      <c r="E530" s="85">
        <v>305.08474576271186</v>
      </c>
      <c r="F530" s="85">
        <v>54.915254237288138</v>
      </c>
      <c r="G530" s="85">
        <v>360</v>
      </c>
      <c r="H530" s="86" t="s">
        <v>399</v>
      </c>
      <c r="I530" s="128" t="s">
        <v>1629</v>
      </c>
    </row>
    <row r="531" spans="1:9" ht="63" x14ac:dyDescent="0.25">
      <c r="A531" s="77">
        <f t="shared" si="43"/>
        <v>447</v>
      </c>
      <c r="B531" s="89"/>
      <c r="C531" s="88">
        <v>106</v>
      </c>
      <c r="D531" s="89" t="s">
        <v>466</v>
      </c>
      <c r="E531" s="85">
        <v>1525.4237288135594</v>
      </c>
      <c r="F531" s="85">
        <v>274.57627118644069</v>
      </c>
      <c r="G531" s="85">
        <v>1800</v>
      </c>
      <c r="H531" s="86" t="s">
        <v>399</v>
      </c>
      <c r="I531" s="128" t="s">
        <v>1629</v>
      </c>
    </row>
    <row r="532" spans="1:9" ht="63" x14ac:dyDescent="0.25">
      <c r="A532" s="77">
        <f t="shared" si="43"/>
        <v>448</v>
      </c>
      <c r="B532" s="89"/>
      <c r="C532" s="88">
        <v>106</v>
      </c>
      <c r="D532" s="89" t="s">
        <v>467</v>
      </c>
      <c r="E532" s="85">
        <v>915.25423728813564</v>
      </c>
      <c r="F532" s="85">
        <v>164.74576271186442</v>
      </c>
      <c r="G532" s="85">
        <v>1080</v>
      </c>
      <c r="H532" s="86" t="s">
        <v>399</v>
      </c>
      <c r="I532" s="128" t="s">
        <v>1629</v>
      </c>
    </row>
    <row r="533" spans="1:9" ht="63" x14ac:dyDescent="0.25">
      <c r="A533" s="77">
        <f t="shared" si="43"/>
        <v>449</v>
      </c>
      <c r="B533" s="89"/>
      <c r="C533" s="88">
        <v>106</v>
      </c>
      <c r="D533" s="89" t="s">
        <v>468</v>
      </c>
      <c r="E533" s="85">
        <v>4067.7966101694919</v>
      </c>
      <c r="F533" s="85">
        <v>732.20338983050863</v>
      </c>
      <c r="G533" s="85">
        <v>4800</v>
      </c>
      <c r="H533" s="86" t="s">
        <v>399</v>
      </c>
      <c r="I533" s="128" t="s">
        <v>1629</v>
      </c>
    </row>
    <row r="534" spans="1:9" ht="63" x14ac:dyDescent="0.25">
      <c r="A534" s="77">
        <f t="shared" si="43"/>
        <v>450</v>
      </c>
      <c r="B534" s="89"/>
      <c r="C534" s="88">
        <v>106</v>
      </c>
      <c r="D534" s="89" t="s">
        <v>469</v>
      </c>
      <c r="E534" s="85">
        <v>2033.898305084746</v>
      </c>
      <c r="F534" s="85">
        <v>366.10169491525431</v>
      </c>
      <c r="G534" s="85">
        <v>2400</v>
      </c>
      <c r="H534" s="86" t="s">
        <v>399</v>
      </c>
      <c r="I534" s="128" t="s">
        <v>1629</v>
      </c>
    </row>
    <row r="535" spans="1:9" ht="63" x14ac:dyDescent="0.25">
      <c r="A535" s="77">
        <f t="shared" si="43"/>
        <v>451</v>
      </c>
      <c r="B535" s="89"/>
      <c r="C535" s="88">
        <v>106</v>
      </c>
      <c r="D535" s="89" t="s">
        <v>470</v>
      </c>
      <c r="E535" s="85">
        <v>10169.491525423729</v>
      </c>
      <c r="F535" s="85">
        <v>1830.5084745762713</v>
      </c>
      <c r="G535" s="85">
        <v>12000</v>
      </c>
      <c r="H535" s="86" t="s">
        <v>399</v>
      </c>
      <c r="I535" s="128" t="s">
        <v>1629</v>
      </c>
    </row>
    <row r="536" spans="1:9" ht="63" x14ac:dyDescent="0.25">
      <c r="A536" s="77">
        <f t="shared" si="43"/>
        <v>452</v>
      </c>
      <c r="B536" s="89"/>
      <c r="C536" s="88">
        <v>106</v>
      </c>
      <c r="D536" s="89" t="s">
        <v>471</v>
      </c>
      <c r="E536" s="126">
        <v>5084.7457627118647</v>
      </c>
      <c r="F536" s="126">
        <v>915.25423728813564</v>
      </c>
      <c r="G536" s="126">
        <v>6000</v>
      </c>
      <c r="H536" s="127" t="s">
        <v>399</v>
      </c>
      <c r="I536" s="128" t="s">
        <v>1629</v>
      </c>
    </row>
    <row r="537" spans="1:9" x14ac:dyDescent="0.25">
      <c r="A537" s="195" t="s">
        <v>474</v>
      </c>
      <c r="B537" s="196"/>
      <c r="C537" s="196"/>
      <c r="D537" s="196"/>
      <c r="E537" s="94"/>
      <c r="F537" s="109"/>
      <c r="G537" s="109"/>
      <c r="H537" s="110"/>
      <c r="I537" s="111"/>
    </row>
    <row r="538" spans="1:9" ht="63" x14ac:dyDescent="0.25">
      <c r="A538" s="77">
        <f>A536+1</f>
        <v>453</v>
      </c>
      <c r="B538" s="89"/>
      <c r="C538" s="88">
        <v>106</v>
      </c>
      <c r="D538" s="89" t="s">
        <v>464</v>
      </c>
      <c r="E538" s="123">
        <v>254.23728813559325</v>
      </c>
      <c r="F538" s="123">
        <v>45.762711864406789</v>
      </c>
      <c r="G538" s="123">
        <v>300</v>
      </c>
      <c r="H538" s="124" t="s">
        <v>399</v>
      </c>
      <c r="I538" s="128" t="s">
        <v>1629</v>
      </c>
    </row>
    <row r="539" spans="1:9" ht="63" x14ac:dyDescent="0.25">
      <c r="A539" s="77">
        <f t="shared" ref="A539:A545" si="44" xml:space="preserve"> A538+1</f>
        <v>454</v>
      </c>
      <c r="B539" s="89"/>
      <c r="C539" s="88">
        <v>106</v>
      </c>
      <c r="D539" s="89" t="s">
        <v>465</v>
      </c>
      <c r="E539" s="85">
        <v>152.54237288135593</v>
      </c>
      <c r="F539" s="85">
        <v>27.457627118644069</v>
      </c>
      <c r="G539" s="85">
        <v>180</v>
      </c>
      <c r="H539" s="86" t="s">
        <v>399</v>
      </c>
      <c r="I539" s="128" t="s">
        <v>1629</v>
      </c>
    </row>
    <row r="540" spans="1:9" ht="63" x14ac:dyDescent="0.25">
      <c r="A540" s="77">
        <f t="shared" si="44"/>
        <v>455</v>
      </c>
      <c r="B540" s="89"/>
      <c r="C540" s="88">
        <v>106</v>
      </c>
      <c r="D540" s="89" t="s">
        <v>466</v>
      </c>
      <c r="E540" s="85">
        <v>762.71186440677968</v>
      </c>
      <c r="F540" s="85">
        <v>137.28813559322035</v>
      </c>
      <c r="G540" s="85">
        <v>900</v>
      </c>
      <c r="H540" s="86" t="s">
        <v>399</v>
      </c>
      <c r="I540" s="128" t="s">
        <v>1629</v>
      </c>
    </row>
    <row r="541" spans="1:9" ht="63" x14ac:dyDescent="0.25">
      <c r="A541" s="77">
        <f t="shared" si="44"/>
        <v>456</v>
      </c>
      <c r="B541" s="89"/>
      <c r="C541" s="88">
        <v>106</v>
      </c>
      <c r="D541" s="89" t="s">
        <v>467</v>
      </c>
      <c r="E541" s="85">
        <v>457.62711864406782</v>
      </c>
      <c r="F541" s="85">
        <v>82.372881355932208</v>
      </c>
      <c r="G541" s="85">
        <v>540</v>
      </c>
      <c r="H541" s="86" t="s">
        <v>399</v>
      </c>
      <c r="I541" s="128" t="s">
        <v>1629</v>
      </c>
    </row>
    <row r="542" spans="1:9" ht="63" x14ac:dyDescent="0.25">
      <c r="A542" s="77">
        <f t="shared" si="44"/>
        <v>457</v>
      </c>
      <c r="B542" s="89"/>
      <c r="C542" s="88">
        <v>106</v>
      </c>
      <c r="D542" s="89" t="s">
        <v>468</v>
      </c>
      <c r="E542" s="85">
        <v>1525.4237288135594</v>
      </c>
      <c r="F542" s="85">
        <v>274.57627118644069</v>
      </c>
      <c r="G542" s="85">
        <v>1800</v>
      </c>
      <c r="H542" s="86" t="s">
        <v>399</v>
      </c>
      <c r="I542" s="128" t="s">
        <v>1629</v>
      </c>
    </row>
    <row r="543" spans="1:9" ht="63" x14ac:dyDescent="0.25">
      <c r="A543" s="77">
        <f t="shared" si="44"/>
        <v>458</v>
      </c>
      <c r="B543" s="89"/>
      <c r="C543" s="88">
        <v>106</v>
      </c>
      <c r="D543" s="89" t="s">
        <v>469</v>
      </c>
      <c r="E543" s="85">
        <v>1016.949152542373</v>
      </c>
      <c r="F543" s="85">
        <v>183.05084745762716</v>
      </c>
      <c r="G543" s="85">
        <v>1200</v>
      </c>
      <c r="H543" s="86" t="s">
        <v>399</v>
      </c>
      <c r="I543" s="128" t="s">
        <v>1629</v>
      </c>
    </row>
    <row r="544" spans="1:9" ht="63" x14ac:dyDescent="0.25">
      <c r="A544" s="77">
        <f t="shared" si="44"/>
        <v>459</v>
      </c>
      <c r="B544" s="89"/>
      <c r="C544" s="88">
        <v>106</v>
      </c>
      <c r="D544" s="89" t="s">
        <v>470</v>
      </c>
      <c r="E544" s="85">
        <v>4322.0338983050851</v>
      </c>
      <c r="F544" s="85">
        <v>777.96610169491532</v>
      </c>
      <c r="G544" s="85">
        <v>5100</v>
      </c>
      <c r="H544" s="86" t="s">
        <v>399</v>
      </c>
      <c r="I544" s="128" t="s">
        <v>1629</v>
      </c>
    </row>
    <row r="545" spans="1:9" ht="63" x14ac:dyDescent="0.25">
      <c r="A545" s="77">
        <f t="shared" si="44"/>
        <v>460</v>
      </c>
      <c r="B545" s="89"/>
      <c r="C545" s="88">
        <v>106</v>
      </c>
      <c r="D545" s="89" t="s">
        <v>471</v>
      </c>
      <c r="E545" s="126">
        <v>3050.8474576271187</v>
      </c>
      <c r="F545" s="126">
        <v>549.15254237288138</v>
      </c>
      <c r="G545" s="126">
        <v>3600</v>
      </c>
      <c r="H545" s="127" t="s">
        <v>399</v>
      </c>
      <c r="I545" s="128" t="s">
        <v>1629</v>
      </c>
    </row>
    <row r="546" spans="1:9" x14ac:dyDescent="0.25">
      <c r="A546" s="195" t="s">
        <v>475</v>
      </c>
      <c r="B546" s="196"/>
      <c r="C546" s="196"/>
      <c r="D546" s="196" t="s">
        <v>475</v>
      </c>
      <c r="E546" s="94"/>
      <c r="F546" s="109"/>
      <c r="G546" s="109"/>
      <c r="H546" s="110"/>
      <c r="I546" s="111"/>
    </row>
    <row r="547" spans="1:9" ht="63" x14ac:dyDescent="0.25">
      <c r="A547" s="77">
        <f>A545+1</f>
        <v>461</v>
      </c>
      <c r="B547" s="89"/>
      <c r="C547" s="88">
        <v>106</v>
      </c>
      <c r="D547" s="89" t="s">
        <v>464</v>
      </c>
      <c r="E547" s="123">
        <v>101.6949152542373</v>
      </c>
      <c r="F547" s="123">
        <v>18.305084745762713</v>
      </c>
      <c r="G547" s="123">
        <v>120</v>
      </c>
      <c r="H547" s="124" t="s">
        <v>399</v>
      </c>
      <c r="I547" s="128" t="s">
        <v>1629</v>
      </c>
    </row>
    <row r="548" spans="1:9" ht="63" x14ac:dyDescent="0.25">
      <c r="A548" s="77">
        <f t="shared" ref="A548:A554" si="45" xml:space="preserve"> A547+1</f>
        <v>462</v>
      </c>
      <c r="B548" s="89"/>
      <c r="C548" s="88">
        <v>106</v>
      </c>
      <c r="D548" s="89" t="s">
        <v>465</v>
      </c>
      <c r="E548" s="85">
        <v>50.847457627118651</v>
      </c>
      <c r="F548" s="85">
        <v>9.1525423728813564</v>
      </c>
      <c r="G548" s="85">
        <v>60</v>
      </c>
      <c r="H548" s="86" t="s">
        <v>399</v>
      </c>
      <c r="I548" s="128" t="s">
        <v>1629</v>
      </c>
    </row>
    <row r="549" spans="1:9" ht="63" x14ac:dyDescent="0.25">
      <c r="A549" s="77">
        <f t="shared" si="45"/>
        <v>463</v>
      </c>
      <c r="B549" s="89"/>
      <c r="C549" s="88">
        <v>106</v>
      </c>
      <c r="D549" s="89" t="s">
        <v>466</v>
      </c>
      <c r="E549" s="85">
        <v>203.3898305084746</v>
      </c>
      <c r="F549" s="85">
        <v>36.610169491525426</v>
      </c>
      <c r="G549" s="85">
        <v>240</v>
      </c>
      <c r="H549" s="86" t="s">
        <v>399</v>
      </c>
      <c r="I549" s="128" t="s">
        <v>1629</v>
      </c>
    </row>
    <row r="550" spans="1:9" ht="63" x14ac:dyDescent="0.25">
      <c r="A550" s="77">
        <f t="shared" si="45"/>
        <v>464</v>
      </c>
      <c r="B550" s="89"/>
      <c r="C550" s="88">
        <v>106</v>
      </c>
      <c r="D550" s="89" t="s">
        <v>467</v>
      </c>
      <c r="E550" s="85">
        <v>101.6949152542373</v>
      </c>
      <c r="F550" s="85">
        <v>18.305084745762713</v>
      </c>
      <c r="G550" s="85">
        <v>120</v>
      </c>
      <c r="H550" s="86" t="s">
        <v>399</v>
      </c>
      <c r="I550" s="128" t="s">
        <v>1629</v>
      </c>
    </row>
    <row r="551" spans="1:9" ht="63" x14ac:dyDescent="0.25">
      <c r="A551" s="77">
        <f t="shared" si="45"/>
        <v>465</v>
      </c>
      <c r="B551" s="89"/>
      <c r="C551" s="88">
        <v>106</v>
      </c>
      <c r="D551" s="89" t="s">
        <v>468</v>
      </c>
      <c r="E551" s="85">
        <v>406.77966101694921</v>
      </c>
      <c r="F551" s="85">
        <v>73.220338983050851</v>
      </c>
      <c r="G551" s="85">
        <v>480</v>
      </c>
      <c r="H551" s="86" t="s">
        <v>399</v>
      </c>
      <c r="I551" s="128" t="s">
        <v>1629</v>
      </c>
    </row>
    <row r="552" spans="1:9" ht="63" x14ac:dyDescent="0.25">
      <c r="A552" s="77">
        <f t="shared" si="45"/>
        <v>466</v>
      </c>
      <c r="B552" s="89"/>
      <c r="C552" s="88">
        <v>106</v>
      </c>
      <c r="D552" s="89" t="s">
        <v>469</v>
      </c>
      <c r="E552" s="85">
        <v>152.54237288135593</v>
      </c>
      <c r="F552" s="85">
        <v>27.457627118644069</v>
      </c>
      <c r="G552" s="85">
        <v>180</v>
      </c>
      <c r="H552" s="86" t="s">
        <v>399</v>
      </c>
      <c r="I552" s="128" t="s">
        <v>1629</v>
      </c>
    </row>
    <row r="553" spans="1:9" ht="63" x14ac:dyDescent="0.25">
      <c r="A553" s="77">
        <f t="shared" si="45"/>
        <v>467</v>
      </c>
      <c r="B553" s="89"/>
      <c r="C553" s="88">
        <v>106</v>
      </c>
      <c r="D553" s="89" t="s">
        <v>470</v>
      </c>
      <c r="E553" s="85">
        <v>1016.949152542373</v>
      </c>
      <c r="F553" s="85">
        <v>183.05084745762716</v>
      </c>
      <c r="G553" s="85">
        <v>1200</v>
      </c>
      <c r="H553" s="86" t="s">
        <v>399</v>
      </c>
      <c r="I553" s="128" t="s">
        <v>1629</v>
      </c>
    </row>
    <row r="554" spans="1:9" ht="63" x14ac:dyDescent="0.25">
      <c r="A554" s="77">
        <f t="shared" si="45"/>
        <v>468</v>
      </c>
      <c r="B554" s="89"/>
      <c r="C554" s="88">
        <v>106</v>
      </c>
      <c r="D554" s="89" t="s">
        <v>471</v>
      </c>
      <c r="E554" s="126">
        <v>508.47457627118649</v>
      </c>
      <c r="F554" s="126">
        <v>91.525423728813578</v>
      </c>
      <c r="G554" s="126">
        <v>600</v>
      </c>
      <c r="H554" s="127" t="s">
        <v>399</v>
      </c>
      <c r="I554" s="128" t="s">
        <v>1629</v>
      </c>
    </row>
    <row r="555" spans="1:9" x14ac:dyDescent="0.25">
      <c r="A555" s="195" t="s">
        <v>1262</v>
      </c>
      <c r="B555" s="196"/>
      <c r="C555" s="196"/>
      <c r="D555" s="196"/>
      <c r="E555" s="94"/>
      <c r="F555" s="109"/>
      <c r="G555" s="109"/>
      <c r="H555" s="110"/>
      <c r="I555" s="111"/>
    </row>
    <row r="556" spans="1:9" x14ac:dyDescent="0.25">
      <c r="A556" s="195" t="s">
        <v>476</v>
      </c>
      <c r="B556" s="196"/>
      <c r="C556" s="196"/>
      <c r="D556" s="197"/>
      <c r="E556" s="94"/>
      <c r="F556" s="109"/>
      <c r="G556" s="109"/>
      <c r="H556" s="110"/>
      <c r="I556" s="111"/>
    </row>
    <row r="557" spans="1:9" ht="63" x14ac:dyDescent="0.25">
      <c r="A557" s="77">
        <f>A554+1</f>
        <v>469</v>
      </c>
      <c r="B557" s="89"/>
      <c r="C557" s="88">
        <v>106</v>
      </c>
      <c r="D557" s="89" t="s">
        <v>477</v>
      </c>
      <c r="E557" s="85">
        <v>1016.949152542373</v>
      </c>
      <c r="F557" s="85">
        <v>183.05084745762716</v>
      </c>
      <c r="G557" s="85">
        <v>1200</v>
      </c>
      <c r="H557" s="86" t="s">
        <v>399</v>
      </c>
      <c r="I557" s="128" t="s">
        <v>1629</v>
      </c>
    </row>
    <row r="558" spans="1:9" ht="63" x14ac:dyDescent="0.25">
      <c r="A558" s="77">
        <f xml:space="preserve"> A557+1</f>
        <v>470</v>
      </c>
      <c r="B558" s="89"/>
      <c r="C558" s="88">
        <v>106</v>
      </c>
      <c r="D558" s="89" t="s">
        <v>478</v>
      </c>
      <c r="E558" s="85">
        <v>762.71186440677968</v>
      </c>
      <c r="F558" s="85">
        <v>137.28813559322035</v>
      </c>
      <c r="G558" s="85">
        <v>900</v>
      </c>
      <c r="H558" s="86" t="s">
        <v>399</v>
      </c>
      <c r="I558" s="128" t="s">
        <v>1629</v>
      </c>
    </row>
    <row r="559" spans="1:9" x14ac:dyDescent="0.25">
      <c r="A559" s="195" t="s">
        <v>472</v>
      </c>
      <c r="B559" s="196"/>
      <c r="C559" s="196"/>
      <c r="D559" s="197"/>
      <c r="E559" s="94"/>
      <c r="F559" s="109"/>
      <c r="G559" s="109"/>
      <c r="H559" s="110"/>
      <c r="I559" s="111"/>
    </row>
    <row r="560" spans="1:9" x14ac:dyDescent="0.25">
      <c r="A560" s="195" t="s">
        <v>473</v>
      </c>
      <c r="B560" s="196"/>
      <c r="C560" s="196"/>
      <c r="D560" s="197"/>
      <c r="E560" s="94"/>
      <c r="F560" s="109"/>
      <c r="G560" s="109"/>
      <c r="H560" s="110"/>
      <c r="I560" s="111"/>
    </row>
    <row r="561" spans="1:9" ht="63" x14ac:dyDescent="0.25">
      <c r="A561" s="77">
        <f>A558+1</f>
        <v>471</v>
      </c>
      <c r="B561" s="89"/>
      <c r="C561" s="88">
        <v>106</v>
      </c>
      <c r="D561" s="89" t="s">
        <v>477</v>
      </c>
      <c r="E561" s="85">
        <v>508.47457627118649</v>
      </c>
      <c r="F561" s="85">
        <v>91.525423728813578</v>
      </c>
      <c r="G561" s="85">
        <v>600</v>
      </c>
      <c r="H561" s="86" t="s">
        <v>399</v>
      </c>
      <c r="I561" s="128" t="s">
        <v>1629</v>
      </c>
    </row>
    <row r="562" spans="1:9" ht="63" x14ac:dyDescent="0.25">
      <c r="A562" s="77">
        <f xml:space="preserve"> A561+1</f>
        <v>472</v>
      </c>
      <c r="B562" s="89"/>
      <c r="C562" s="88">
        <v>106</v>
      </c>
      <c r="D562" s="89" t="s">
        <v>478</v>
      </c>
      <c r="E562" s="85">
        <v>305.08474576271186</v>
      </c>
      <c r="F562" s="85">
        <v>54.915254237288138</v>
      </c>
      <c r="G562" s="85">
        <v>360</v>
      </c>
      <c r="H562" s="86" t="s">
        <v>399</v>
      </c>
      <c r="I562" s="128" t="s">
        <v>1629</v>
      </c>
    </row>
    <row r="563" spans="1:9" x14ac:dyDescent="0.25">
      <c r="A563" s="195" t="s">
        <v>474</v>
      </c>
      <c r="B563" s="196"/>
      <c r="C563" s="196"/>
      <c r="D563" s="197"/>
      <c r="E563" s="94"/>
      <c r="F563" s="109"/>
      <c r="G563" s="109"/>
      <c r="H563" s="110"/>
      <c r="I563" s="111"/>
    </row>
    <row r="564" spans="1:9" ht="63" x14ac:dyDescent="0.25">
      <c r="A564" s="77">
        <f>A562+1</f>
        <v>473</v>
      </c>
      <c r="B564" s="89"/>
      <c r="C564" s="88">
        <v>106</v>
      </c>
      <c r="D564" s="89" t="s">
        <v>477</v>
      </c>
      <c r="E564" s="85">
        <v>254.23728813559325</v>
      </c>
      <c r="F564" s="85">
        <v>45.762711864406789</v>
      </c>
      <c r="G564" s="85">
        <v>300</v>
      </c>
      <c r="H564" s="86" t="s">
        <v>399</v>
      </c>
      <c r="I564" s="128" t="s">
        <v>1629</v>
      </c>
    </row>
    <row r="565" spans="1:9" ht="63" x14ac:dyDescent="0.25">
      <c r="A565" s="77">
        <f xml:space="preserve"> A564+1</f>
        <v>474</v>
      </c>
      <c r="B565" s="89"/>
      <c r="C565" s="88">
        <v>106</v>
      </c>
      <c r="D565" s="89" t="s">
        <v>478</v>
      </c>
      <c r="E565" s="85">
        <v>152.54237288135593</v>
      </c>
      <c r="F565" s="85">
        <v>27.457627118644069</v>
      </c>
      <c r="G565" s="85">
        <v>180</v>
      </c>
      <c r="H565" s="86" t="s">
        <v>399</v>
      </c>
      <c r="I565" s="128" t="s">
        <v>1629</v>
      </c>
    </row>
    <row r="566" spans="1:9" x14ac:dyDescent="0.25">
      <c r="A566" s="195" t="s">
        <v>475</v>
      </c>
      <c r="B566" s="196"/>
      <c r="C566" s="196"/>
      <c r="D566" s="197"/>
      <c r="E566" s="94"/>
      <c r="F566" s="109"/>
      <c r="G566" s="109"/>
      <c r="H566" s="110"/>
      <c r="I566" s="111"/>
    </row>
    <row r="567" spans="1:9" ht="63" x14ac:dyDescent="0.25">
      <c r="A567" s="77">
        <f>A565+1</f>
        <v>475</v>
      </c>
      <c r="B567" s="89"/>
      <c r="C567" s="88">
        <v>106</v>
      </c>
      <c r="D567" s="89" t="s">
        <v>477</v>
      </c>
      <c r="E567" s="85">
        <v>101.6949152542373</v>
      </c>
      <c r="F567" s="85">
        <v>18.305084745762713</v>
      </c>
      <c r="G567" s="85">
        <v>120</v>
      </c>
      <c r="H567" s="86" t="s">
        <v>399</v>
      </c>
      <c r="I567" s="128" t="s">
        <v>1629</v>
      </c>
    </row>
    <row r="568" spans="1:9" ht="63" x14ac:dyDescent="0.25">
      <c r="A568" s="77">
        <f xml:space="preserve"> A567+1</f>
        <v>476</v>
      </c>
      <c r="B568" s="89"/>
      <c r="C568" s="88">
        <v>106</v>
      </c>
      <c r="D568" s="89" t="s">
        <v>478</v>
      </c>
      <c r="E568" s="85">
        <v>50.847457627118651</v>
      </c>
      <c r="F568" s="85">
        <v>9.1525423728813564</v>
      </c>
      <c r="G568" s="85">
        <v>60</v>
      </c>
      <c r="H568" s="86" t="s">
        <v>399</v>
      </c>
      <c r="I568" s="128" t="s">
        <v>1629</v>
      </c>
    </row>
    <row r="569" spans="1:9" x14ac:dyDescent="0.25">
      <c r="A569" s="195" t="s">
        <v>479</v>
      </c>
      <c r="B569" s="196"/>
      <c r="C569" s="196"/>
      <c r="D569" s="197"/>
      <c r="E569" s="94"/>
      <c r="F569" s="109"/>
      <c r="G569" s="109"/>
      <c r="H569" s="110"/>
      <c r="I569" s="111"/>
    </row>
    <row r="570" spans="1:9" x14ac:dyDescent="0.25">
      <c r="A570" s="195" t="s">
        <v>480</v>
      </c>
      <c r="B570" s="196"/>
      <c r="C570" s="196"/>
      <c r="D570" s="197"/>
      <c r="E570" s="94"/>
      <c r="F570" s="109"/>
      <c r="G570" s="109"/>
      <c r="H570" s="110"/>
      <c r="I570" s="111"/>
    </row>
    <row r="571" spans="1:9" ht="31.5" x14ac:dyDescent="0.25">
      <c r="A571" s="77">
        <f>A568+1</f>
        <v>477</v>
      </c>
      <c r="B571" s="89"/>
      <c r="C571" s="88">
        <v>106</v>
      </c>
      <c r="D571" s="89" t="s">
        <v>481</v>
      </c>
      <c r="E571" s="85">
        <v>1525.4237288135594</v>
      </c>
      <c r="F571" s="85">
        <v>274.57627118644069</v>
      </c>
      <c r="G571" s="85">
        <v>1800</v>
      </c>
      <c r="H571" s="86" t="s">
        <v>399</v>
      </c>
      <c r="I571" s="87" t="s">
        <v>482</v>
      </c>
    </row>
    <row r="572" spans="1:9" ht="31.5" x14ac:dyDescent="0.25">
      <c r="A572" s="77">
        <f t="shared" ref="A572:A582" si="46" xml:space="preserve"> A571+1</f>
        <v>478</v>
      </c>
      <c r="B572" s="89"/>
      <c r="C572" s="88">
        <v>106</v>
      </c>
      <c r="D572" s="89" t="s">
        <v>483</v>
      </c>
      <c r="E572" s="85">
        <v>1016.949152542373</v>
      </c>
      <c r="F572" s="85">
        <v>183.05084745762716</v>
      </c>
      <c r="G572" s="85">
        <v>1200</v>
      </c>
      <c r="H572" s="86" t="s">
        <v>399</v>
      </c>
      <c r="I572" s="87" t="s">
        <v>482</v>
      </c>
    </row>
    <row r="573" spans="1:9" ht="31.5" x14ac:dyDescent="0.25">
      <c r="A573" s="77">
        <f t="shared" si="46"/>
        <v>479</v>
      </c>
      <c r="B573" s="89"/>
      <c r="C573" s="88">
        <v>106</v>
      </c>
      <c r="D573" s="89" t="s">
        <v>484</v>
      </c>
      <c r="E573" s="85">
        <v>6101.6949152542375</v>
      </c>
      <c r="F573" s="85">
        <v>1098.3050847457628</v>
      </c>
      <c r="G573" s="85">
        <v>7200</v>
      </c>
      <c r="H573" s="86" t="s">
        <v>399</v>
      </c>
      <c r="I573" s="87" t="s">
        <v>482</v>
      </c>
    </row>
    <row r="574" spans="1:9" ht="31.5" x14ac:dyDescent="0.25">
      <c r="A574" s="77">
        <f t="shared" si="46"/>
        <v>480</v>
      </c>
      <c r="B574" s="89"/>
      <c r="C574" s="88">
        <v>106</v>
      </c>
      <c r="D574" s="89" t="s">
        <v>485</v>
      </c>
      <c r="E574" s="85">
        <v>4322.0338983050851</v>
      </c>
      <c r="F574" s="85">
        <v>777.96610169491532</v>
      </c>
      <c r="G574" s="85">
        <v>5100</v>
      </c>
      <c r="H574" s="86" t="s">
        <v>399</v>
      </c>
      <c r="I574" s="87" t="s">
        <v>482</v>
      </c>
    </row>
    <row r="575" spans="1:9" ht="31.5" x14ac:dyDescent="0.25">
      <c r="A575" s="77">
        <f t="shared" si="46"/>
        <v>481</v>
      </c>
      <c r="B575" s="89"/>
      <c r="C575" s="88">
        <v>106</v>
      </c>
      <c r="D575" s="89" t="s">
        <v>486</v>
      </c>
      <c r="E575" s="85">
        <v>14237.28813559322</v>
      </c>
      <c r="F575" s="85">
        <v>2562.71186440678</v>
      </c>
      <c r="G575" s="85">
        <v>16800</v>
      </c>
      <c r="H575" s="86" t="s">
        <v>399</v>
      </c>
      <c r="I575" s="87" t="s">
        <v>482</v>
      </c>
    </row>
    <row r="576" spans="1:9" ht="31.5" x14ac:dyDescent="0.25">
      <c r="A576" s="77">
        <f t="shared" si="46"/>
        <v>482</v>
      </c>
      <c r="B576" s="89"/>
      <c r="C576" s="88">
        <v>106</v>
      </c>
      <c r="D576" s="89" t="s">
        <v>487</v>
      </c>
      <c r="E576" s="85">
        <v>11440.677966101694</v>
      </c>
      <c r="F576" s="85">
        <v>2059.3220338983051</v>
      </c>
      <c r="G576" s="85">
        <v>13500</v>
      </c>
      <c r="H576" s="86" t="s">
        <v>399</v>
      </c>
      <c r="I576" s="87" t="s">
        <v>482</v>
      </c>
    </row>
    <row r="577" spans="1:9" ht="31.5" x14ac:dyDescent="0.25">
      <c r="A577" s="77">
        <f t="shared" si="46"/>
        <v>483</v>
      </c>
      <c r="B577" s="89"/>
      <c r="C577" s="88">
        <v>106</v>
      </c>
      <c r="D577" s="89" t="s">
        <v>488</v>
      </c>
      <c r="E577" s="85">
        <v>4576.2711864406774</v>
      </c>
      <c r="F577" s="85">
        <v>823.72881355932202</v>
      </c>
      <c r="G577" s="85">
        <v>5400</v>
      </c>
      <c r="H577" s="86" t="s">
        <v>399</v>
      </c>
      <c r="I577" s="87" t="s">
        <v>482</v>
      </c>
    </row>
    <row r="578" spans="1:9" ht="31.5" x14ac:dyDescent="0.25">
      <c r="A578" s="77">
        <f t="shared" si="46"/>
        <v>484</v>
      </c>
      <c r="B578" s="89"/>
      <c r="C578" s="88">
        <v>106</v>
      </c>
      <c r="D578" s="89" t="s">
        <v>489</v>
      </c>
      <c r="E578" s="85">
        <v>3305.0847457627119</v>
      </c>
      <c r="F578" s="85">
        <v>594.91525423728808</v>
      </c>
      <c r="G578" s="85">
        <v>3900</v>
      </c>
      <c r="H578" s="86" t="s">
        <v>399</v>
      </c>
      <c r="I578" s="87" t="s">
        <v>482</v>
      </c>
    </row>
    <row r="579" spans="1:9" ht="31.5" x14ac:dyDescent="0.25">
      <c r="A579" s="77">
        <f t="shared" si="46"/>
        <v>485</v>
      </c>
      <c r="B579" s="89"/>
      <c r="C579" s="88">
        <v>106</v>
      </c>
      <c r="D579" s="89" t="s">
        <v>490</v>
      </c>
      <c r="E579" s="85">
        <v>12711.864406779661</v>
      </c>
      <c r="F579" s="85">
        <v>2288.1355932203392</v>
      </c>
      <c r="G579" s="85">
        <v>15000</v>
      </c>
      <c r="H579" s="86" t="s">
        <v>399</v>
      </c>
      <c r="I579" s="87" t="s">
        <v>482</v>
      </c>
    </row>
    <row r="580" spans="1:9" ht="31.5" x14ac:dyDescent="0.25">
      <c r="A580" s="77">
        <f t="shared" si="46"/>
        <v>486</v>
      </c>
      <c r="B580" s="89"/>
      <c r="C580" s="88">
        <v>106</v>
      </c>
      <c r="D580" s="89" t="s">
        <v>491</v>
      </c>
      <c r="E580" s="85">
        <v>10423.728813559323</v>
      </c>
      <c r="F580" s="85">
        <v>1876.2711864406781</v>
      </c>
      <c r="G580" s="85">
        <v>12300</v>
      </c>
      <c r="H580" s="86" t="s">
        <v>399</v>
      </c>
      <c r="I580" s="87" t="s">
        <v>482</v>
      </c>
    </row>
    <row r="581" spans="1:9" ht="31.5" x14ac:dyDescent="0.25">
      <c r="A581" s="77">
        <f t="shared" si="46"/>
        <v>487</v>
      </c>
      <c r="B581" s="89"/>
      <c r="C581" s="88">
        <v>106</v>
      </c>
      <c r="D581" s="89" t="s">
        <v>492</v>
      </c>
      <c r="E581" s="85">
        <v>8135.5932203389839</v>
      </c>
      <c r="F581" s="85">
        <v>1464.4067796610173</v>
      </c>
      <c r="G581" s="85">
        <v>9600</v>
      </c>
      <c r="H581" s="86" t="s">
        <v>399</v>
      </c>
      <c r="I581" s="87" t="s">
        <v>482</v>
      </c>
    </row>
    <row r="582" spans="1:9" ht="31.5" x14ac:dyDescent="0.25">
      <c r="A582" s="77">
        <f t="shared" si="46"/>
        <v>488</v>
      </c>
      <c r="B582" s="89"/>
      <c r="C582" s="88">
        <v>106</v>
      </c>
      <c r="D582" s="89" t="s">
        <v>493</v>
      </c>
      <c r="E582" s="126">
        <v>7118.6440677966102</v>
      </c>
      <c r="F582" s="126">
        <v>1281.35593220339</v>
      </c>
      <c r="G582" s="126">
        <v>8400</v>
      </c>
      <c r="H582" s="127" t="s">
        <v>399</v>
      </c>
      <c r="I582" s="129" t="s">
        <v>482</v>
      </c>
    </row>
    <row r="583" spans="1:9" x14ac:dyDescent="0.25">
      <c r="A583" s="195" t="s">
        <v>494</v>
      </c>
      <c r="B583" s="196"/>
      <c r="C583" s="196"/>
      <c r="D583" s="196"/>
      <c r="E583" s="94"/>
      <c r="F583" s="109"/>
      <c r="G583" s="109"/>
      <c r="H583" s="110"/>
      <c r="I583" s="111"/>
    </row>
    <row r="584" spans="1:9" x14ac:dyDescent="0.25">
      <c r="A584" s="195" t="s">
        <v>495</v>
      </c>
      <c r="B584" s="196"/>
      <c r="C584" s="196"/>
      <c r="D584" s="197"/>
      <c r="E584" s="94"/>
      <c r="F584" s="109"/>
      <c r="G584" s="109"/>
      <c r="H584" s="110"/>
      <c r="I584" s="111"/>
    </row>
    <row r="585" spans="1:9" ht="31.5" x14ac:dyDescent="0.25">
      <c r="A585" s="77">
        <f>A582+1</f>
        <v>489</v>
      </c>
      <c r="B585" s="89"/>
      <c r="C585" s="88">
        <v>106</v>
      </c>
      <c r="D585" s="89" t="s">
        <v>481</v>
      </c>
      <c r="E585" s="85">
        <v>1016.949152542373</v>
      </c>
      <c r="F585" s="85">
        <v>183.05084745762716</v>
      </c>
      <c r="G585" s="85">
        <v>1200</v>
      </c>
      <c r="H585" s="86" t="s">
        <v>399</v>
      </c>
      <c r="I585" s="87" t="s">
        <v>482</v>
      </c>
    </row>
    <row r="586" spans="1:9" ht="31.5" x14ac:dyDescent="0.25">
      <c r="A586" s="77">
        <f t="shared" ref="A586:A596" si="47" xml:space="preserve"> A585+1</f>
        <v>490</v>
      </c>
      <c r="B586" s="89"/>
      <c r="C586" s="88">
        <v>106</v>
      </c>
      <c r="D586" s="89" t="s">
        <v>483</v>
      </c>
      <c r="E586" s="85">
        <v>610.16949152542372</v>
      </c>
      <c r="F586" s="85">
        <v>109.83050847457628</v>
      </c>
      <c r="G586" s="85">
        <v>720</v>
      </c>
      <c r="H586" s="86" t="s">
        <v>399</v>
      </c>
      <c r="I586" s="87" t="s">
        <v>482</v>
      </c>
    </row>
    <row r="587" spans="1:9" ht="31.5" x14ac:dyDescent="0.25">
      <c r="A587" s="77">
        <f t="shared" si="47"/>
        <v>491</v>
      </c>
      <c r="B587" s="89"/>
      <c r="C587" s="88">
        <v>106</v>
      </c>
      <c r="D587" s="89" t="s">
        <v>484</v>
      </c>
      <c r="E587" s="85">
        <v>3559.3220338983051</v>
      </c>
      <c r="F587" s="85">
        <v>640.67796610169501</v>
      </c>
      <c r="G587" s="85">
        <v>4200</v>
      </c>
      <c r="H587" s="86" t="s">
        <v>399</v>
      </c>
      <c r="I587" s="87" t="s">
        <v>482</v>
      </c>
    </row>
    <row r="588" spans="1:9" ht="31.5" x14ac:dyDescent="0.25">
      <c r="A588" s="77">
        <f t="shared" si="47"/>
        <v>492</v>
      </c>
      <c r="B588" s="89"/>
      <c r="C588" s="88">
        <v>106</v>
      </c>
      <c r="D588" s="89" t="s">
        <v>485</v>
      </c>
      <c r="E588" s="85">
        <v>1728.8135593220338</v>
      </c>
      <c r="F588" s="85">
        <v>311.18644067796612</v>
      </c>
      <c r="G588" s="85">
        <v>2040</v>
      </c>
      <c r="H588" s="86" t="s">
        <v>399</v>
      </c>
      <c r="I588" s="87" t="s">
        <v>482</v>
      </c>
    </row>
    <row r="589" spans="1:9" ht="31.5" x14ac:dyDescent="0.25">
      <c r="A589" s="77">
        <f t="shared" si="47"/>
        <v>493</v>
      </c>
      <c r="B589" s="89"/>
      <c r="C589" s="88">
        <v>106</v>
      </c>
      <c r="D589" s="89" t="s">
        <v>486</v>
      </c>
      <c r="E589" s="85">
        <v>9661.016949152543</v>
      </c>
      <c r="F589" s="85">
        <v>1738.9830508474577</v>
      </c>
      <c r="G589" s="85">
        <v>11400</v>
      </c>
      <c r="H589" s="86" t="s">
        <v>399</v>
      </c>
      <c r="I589" s="87" t="s">
        <v>482</v>
      </c>
    </row>
    <row r="590" spans="1:9" ht="31.5" x14ac:dyDescent="0.25">
      <c r="A590" s="77">
        <f t="shared" si="47"/>
        <v>494</v>
      </c>
      <c r="B590" s="89"/>
      <c r="C590" s="88">
        <v>106</v>
      </c>
      <c r="D590" s="89" t="s">
        <v>487</v>
      </c>
      <c r="E590" s="85">
        <v>4779.6610169491523</v>
      </c>
      <c r="F590" s="85">
        <v>860.33898305084745</v>
      </c>
      <c r="G590" s="85">
        <v>5640</v>
      </c>
      <c r="H590" s="86" t="s">
        <v>399</v>
      </c>
      <c r="I590" s="87" t="s">
        <v>482</v>
      </c>
    </row>
    <row r="591" spans="1:9" ht="31.5" x14ac:dyDescent="0.25">
      <c r="A591" s="77">
        <f t="shared" si="47"/>
        <v>495</v>
      </c>
      <c r="B591" s="89"/>
      <c r="C591" s="88">
        <v>106</v>
      </c>
      <c r="D591" s="89" t="s">
        <v>488</v>
      </c>
      <c r="E591" s="85">
        <v>2542.3728813559323</v>
      </c>
      <c r="F591" s="85">
        <v>457.62711864406782</v>
      </c>
      <c r="G591" s="85">
        <v>3000</v>
      </c>
      <c r="H591" s="86" t="s">
        <v>399</v>
      </c>
      <c r="I591" s="87" t="s">
        <v>482</v>
      </c>
    </row>
    <row r="592" spans="1:9" ht="31.5" x14ac:dyDescent="0.25">
      <c r="A592" s="77">
        <f t="shared" si="47"/>
        <v>496</v>
      </c>
      <c r="B592" s="89"/>
      <c r="C592" s="88">
        <v>106</v>
      </c>
      <c r="D592" s="89" t="s">
        <v>489</v>
      </c>
      <c r="E592" s="85">
        <v>1118.6440677966102</v>
      </c>
      <c r="F592" s="85">
        <v>201.35593220338984</v>
      </c>
      <c r="G592" s="85">
        <v>1320</v>
      </c>
      <c r="H592" s="86" t="s">
        <v>399</v>
      </c>
      <c r="I592" s="87" t="s">
        <v>482</v>
      </c>
    </row>
    <row r="593" spans="1:9" ht="31.5" x14ac:dyDescent="0.25">
      <c r="A593" s="77">
        <f t="shared" si="47"/>
        <v>497</v>
      </c>
      <c r="B593" s="89"/>
      <c r="C593" s="88">
        <v>106</v>
      </c>
      <c r="D593" s="89" t="s">
        <v>490</v>
      </c>
      <c r="E593" s="85">
        <v>8644.0677966101703</v>
      </c>
      <c r="F593" s="85">
        <v>1555.9322033898306</v>
      </c>
      <c r="G593" s="85">
        <v>10200</v>
      </c>
      <c r="H593" s="86" t="s">
        <v>399</v>
      </c>
      <c r="I593" s="87" t="s">
        <v>482</v>
      </c>
    </row>
    <row r="594" spans="1:9" ht="31.5" x14ac:dyDescent="0.25">
      <c r="A594" s="77">
        <f t="shared" si="47"/>
        <v>498</v>
      </c>
      <c r="B594" s="89"/>
      <c r="C594" s="88">
        <v>106</v>
      </c>
      <c r="D594" s="89" t="s">
        <v>491</v>
      </c>
      <c r="E594" s="85">
        <v>4169.4915254237285</v>
      </c>
      <c r="F594" s="85">
        <v>750.50847457627117</v>
      </c>
      <c r="G594" s="85">
        <v>4920</v>
      </c>
      <c r="H594" s="86" t="s">
        <v>399</v>
      </c>
      <c r="I594" s="87" t="s">
        <v>482</v>
      </c>
    </row>
    <row r="595" spans="1:9" ht="31.5" x14ac:dyDescent="0.25">
      <c r="A595" s="77">
        <f t="shared" si="47"/>
        <v>499</v>
      </c>
      <c r="B595" s="89"/>
      <c r="C595" s="88">
        <v>106</v>
      </c>
      <c r="D595" s="89" t="s">
        <v>492</v>
      </c>
      <c r="E595" s="85">
        <v>6101.6949152542375</v>
      </c>
      <c r="F595" s="85">
        <v>1098.3050847457628</v>
      </c>
      <c r="G595" s="85">
        <v>7200</v>
      </c>
      <c r="H595" s="86" t="s">
        <v>399</v>
      </c>
      <c r="I595" s="87" t="s">
        <v>482</v>
      </c>
    </row>
    <row r="596" spans="1:9" ht="31.5" x14ac:dyDescent="0.25">
      <c r="A596" s="77">
        <f t="shared" si="47"/>
        <v>500</v>
      </c>
      <c r="B596" s="89"/>
      <c r="C596" s="88">
        <v>106</v>
      </c>
      <c r="D596" s="89" t="s">
        <v>493</v>
      </c>
      <c r="E596" s="85">
        <v>3050.8474576271187</v>
      </c>
      <c r="F596" s="85">
        <v>549.15254237288138</v>
      </c>
      <c r="G596" s="85">
        <v>3600</v>
      </c>
      <c r="H596" s="86" t="s">
        <v>399</v>
      </c>
      <c r="I596" s="87" t="s">
        <v>482</v>
      </c>
    </row>
    <row r="597" spans="1:9" x14ac:dyDescent="0.25">
      <c r="A597" s="195" t="s">
        <v>496</v>
      </c>
      <c r="B597" s="196"/>
      <c r="C597" s="196"/>
      <c r="D597" s="197"/>
      <c r="E597" s="94"/>
      <c r="F597" s="109"/>
      <c r="G597" s="109"/>
      <c r="H597" s="110"/>
      <c r="I597" s="111"/>
    </row>
    <row r="598" spans="1:9" ht="31.5" x14ac:dyDescent="0.25">
      <c r="A598" s="77">
        <f>A596+1</f>
        <v>501</v>
      </c>
      <c r="B598" s="89"/>
      <c r="C598" s="88">
        <v>106</v>
      </c>
      <c r="D598" s="89" t="s">
        <v>481</v>
      </c>
      <c r="E598" s="85">
        <v>508.47457627118649</v>
      </c>
      <c r="F598" s="85">
        <v>91.525423728813578</v>
      </c>
      <c r="G598" s="85">
        <v>600</v>
      </c>
      <c r="H598" s="86" t="s">
        <v>399</v>
      </c>
      <c r="I598" s="87" t="s">
        <v>482</v>
      </c>
    </row>
    <row r="599" spans="1:9" ht="31.5" x14ac:dyDescent="0.25">
      <c r="A599" s="77">
        <f t="shared" ref="A599:A609" si="48" xml:space="preserve"> A598+1</f>
        <v>502</v>
      </c>
      <c r="B599" s="89"/>
      <c r="C599" s="88">
        <v>106</v>
      </c>
      <c r="D599" s="89" t="s">
        <v>483</v>
      </c>
      <c r="E599" s="85">
        <v>305.08474576271186</v>
      </c>
      <c r="F599" s="85">
        <v>54.915254237288138</v>
      </c>
      <c r="G599" s="85">
        <v>360</v>
      </c>
      <c r="H599" s="86" t="s">
        <v>399</v>
      </c>
      <c r="I599" s="87" t="s">
        <v>482</v>
      </c>
    </row>
    <row r="600" spans="1:9" ht="31.5" x14ac:dyDescent="0.25">
      <c r="A600" s="77">
        <f t="shared" si="48"/>
        <v>503</v>
      </c>
      <c r="B600" s="89"/>
      <c r="C600" s="88">
        <v>106</v>
      </c>
      <c r="D600" s="89" t="s">
        <v>484</v>
      </c>
      <c r="E600" s="85">
        <v>1271.1864406779662</v>
      </c>
      <c r="F600" s="85">
        <v>228.81355932203391</v>
      </c>
      <c r="G600" s="85">
        <v>1500</v>
      </c>
      <c r="H600" s="86" t="s">
        <v>399</v>
      </c>
      <c r="I600" s="87" t="s">
        <v>482</v>
      </c>
    </row>
    <row r="601" spans="1:9" ht="31.5" x14ac:dyDescent="0.25">
      <c r="A601" s="77">
        <f t="shared" si="48"/>
        <v>504</v>
      </c>
      <c r="B601" s="89"/>
      <c r="C601" s="88">
        <v>106</v>
      </c>
      <c r="D601" s="89" t="s">
        <v>485</v>
      </c>
      <c r="E601" s="85">
        <v>864.40677966101691</v>
      </c>
      <c r="F601" s="85">
        <v>155.59322033898306</v>
      </c>
      <c r="G601" s="85">
        <v>1020</v>
      </c>
      <c r="H601" s="86" t="s">
        <v>399</v>
      </c>
      <c r="I601" s="87" t="s">
        <v>482</v>
      </c>
    </row>
    <row r="602" spans="1:9" ht="31.5" x14ac:dyDescent="0.25">
      <c r="A602" s="77">
        <f t="shared" si="48"/>
        <v>505</v>
      </c>
      <c r="B602" s="89"/>
      <c r="C602" s="88">
        <v>106</v>
      </c>
      <c r="D602" s="89" t="s">
        <v>486</v>
      </c>
      <c r="E602" s="85">
        <v>4067.7966101694919</v>
      </c>
      <c r="F602" s="85">
        <v>732.20338983050863</v>
      </c>
      <c r="G602" s="85">
        <v>4800</v>
      </c>
      <c r="H602" s="86" t="s">
        <v>399</v>
      </c>
      <c r="I602" s="87" t="s">
        <v>482</v>
      </c>
    </row>
    <row r="603" spans="1:9" ht="31.5" x14ac:dyDescent="0.25">
      <c r="A603" s="77">
        <f t="shared" si="48"/>
        <v>506</v>
      </c>
      <c r="B603" s="89"/>
      <c r="C603" s="88">
        <v>106</v>
      </c>
      <c r="D603" s="89" t="s">
        <v>487</v>
      </c>
      <c r="E603" s="85">
        <v>2898.305084745763</v>
      </c>
      <c r="F603" s="85">
        <v>521.69491525423734</v>
      </c>
      <c r="G603" s="85">
        <v>3420</v>
      </c>
      <c r="H603" s="86" t="s">
        <v>399</v>
      </c>
      <c r="I603" s="87" t="s">
        <v>482</v>
      </c>
    </row>
    <row r="604" spans="1:9" ht="31.5" x14ac:dyDescent="0.25">
      <c r="A604" s="77">
        <f t="shared" si="48"/>
        <v>507</v>
      </c>
      <c r="B604" s="89"/>
      <c r="C604" s="88">
        <v>106</v>
      </c>
      <c r="D604" s="89" t="s">
        <v>488</v>
      </c>
      <c r="E604" s="85">
        <v>762.71186440677968</v>
      </c>
      <c r="F604" s="85">
        <v>137.28813559322035</v>
      </c>
      <c r="G604" s="85">
        <v>900</v>
      </c>
      <c r="H604" s="86" t="s">
        <v>399</v>
      </c>
      <c r="I604" s="87" t="s">
        <v>482</v>
      </c>
    </row>
    <row r="605" spans="1:9" ht="31.5" x14ac:dyDescent="0.25">
      <c r="A605" s="77">
        <f t="shared" si="48"/>
        <v>508</v>
      </c>
      <c r="B605" s="89"/>
      <c r="C605" s="88">
        <v>106</v>
      </c>
      <c r="D605" s="89" t="s">
        <v>489</v>
      </c>
      <c r="E605" s="85">
        <v>559.32203389830511</v>
      </c>
      <c r="F605" s="85">
        <v>100.67796610169492</v>
      </c>
      <c r="G605" s="85">
        <v>660</v>
      </c>
      <c r="H605" s="86" t="s">
        <v>399</v>
      </c>
      <c r="I605" s="87" t="s">
        <v>482</v>
      </c>
    </row>
    <row r="606" spans="1:9" ht="31.5" x14ac:dyDescent="0.25">
      <c r="A606" s="77">
        <f t="shared" si="48"/>
        <v>509</v>
      </c>
      <c r="B606" s="89"/>
      <c r="C606" s="88">
        <v>106</v>
      </c>
      <c r="D606" s="89" t="s">
        <v>490</v>
      </c>
      <c r="E606" s="85">
        <v>3559.3220338983051</v>
      </c>
      <c r="F606" s="85">
        <v>640.67796610169501</v>
      </c>
      <c r="G606" s="85">
        <v>4200</v>
      </c>
      <c r="H606" s="86" t="s">
        <v>399</v>
      </c>
      <c r="I606" s="87" t="s">
        <v>482</v>
      </c>
    </row>
    <row r="607" spans="1:9" ht="31.5" x14ac:dyDescent="0.25">
      <c r="A607" s="77">
        <f t="shared" si="48"/>
        <v>510</v>
      </c>
      <c r="B607" s="89"/>
      <c r="C607" s="88">
        <v>106</v>
      </c>
      <c r="D607" s="89" t="s">
        <v>491</v>
      </c>
      <c r="E607" s="85">
        <v>2593.2203389830511</v>
      </c>
      <c r="F607" s="85">
        <v>466.77966101694915</v>
      </c>
      <c r="G607" s="85">
        <v>3060</v>
      </c>
      <c r="H607" s="86" t="s">
        <v>399</v>
      </c>
      <c r="I607" s="87" t="s">
        <v>482</v>
      </c>
    </row>
    <row r="608" spans="1:9" ht="31.5" x14ac:dyDescent="0.25">
      <c r="A608" s="77">
        <f t="shared" si="48"/>
        <v>511</v>
      </c>
      <c r="B608" s="89"/>
      <c r="C608" s="88">
        <v>106</v>
      </c>
      <c r="D608" s="89" t="s">
        <v>492</v>
      </c>
      <c r="E608" s="85">
        <v>2796.6101694915255</v>
      </c>
      <c r="F608" s="85">
        <v>503.38983050847463</v>
      </c>
      <c r="G608" s="85">
        <v>3300</v>
      </c>
      <c r="H608" s="86" t="s">
        <v>399</v>
      </c>
      <c r="I608" s="87" t="s">
        <v>482</v>
      </c>
    </row>
    <row r="609" spans="1:9" ht="31.5" x14ac:dyDescent="0.25">
      <c r="A609" s="77">
        <f t="shared" si="48"/>
        <v>512</v>
      </c>
      <c r="B609" s="89"/>
      <c r="C609" s="88">
        <v>106</v>
      </c>
      <c r="D609" s="89" t="s">
        <v>493</v>
      </c>
      <c r="E609" s="85">
        <v>2033.898305084746</v>
      </c>
      <c r="F609" s="85">
        <v>366.10169491525431</v>
      </c>
      <c r="G609" s="85">
        <v>2400</v>
      </c>
      <c r="H609" s="86" t="s">
        <v>399</v>
      </c>
      <c r="I609" s="87" t="s">
        <v>482</v>
      </c>
    </row>
    <row r="610" spans="1:9" x14ac:dyDescent="0.25">
      <c r="A610" s="195" t="s">
        <v>497</v>
      </c>
      <c r="B610" s="196"/>
      <c r="C610" s="196"/>
      <c r="D610" s="197"/>
      <c r="E610" s="94"/>
      <c r="F610" s="109"/>
      <c r="G610" s="109"/>
      <c r="H610" s="110"/>
      <c r="I610" s="111"/>
    </row>
    <row r="611" spans="1:9" ht="31.5" x14ac:dyDescent="0.25">
      <c r="A611" s="77">
        <f>A609+1</f>
        <v>513</v>
      </c>
      <c r="B611" s="89"/>
      <c r="C611" s="88">
        <v>106</v>
      </c>
      <c r="D611" s="89" t="s">
        <v>481</v>
      </c>
      <c r="E611" s="85">
        <v>101.6949152542373</v>
      </c>
      <c r="F611" s="85">
        <v>18.305084745762713</v>
      </c>
      <c r="G611" s="85">
        <v>120</v>
      </c>
      <c r="H611" s="86" t="s">
        <v>399</v>
      </c>
      <c r="I611" s="87" t="s">
        <v>482</v>
      </c>
    </row>
    <row r="612" spans="1:9" ht="31.5" x14ac:dyDescent="0.25">
      <c r="A612" s="77">
        <f t="shared" ref="A612:A622" si="49" xml:space="preserve"> A611+1</f>
        <v>514</v>
      </c>
      <c r="B612" s="89"/>
      <c r="C612" s="88">
        <v>106</v>
      </c>
      <c r="D612" s="89" t="s">
        <v>483</v>
      </c>
      <c r="E612" s="85">
        <v>50.847457627118651</v>
      </c>
      <c r="F612" s="85">
        <v>9.1525423728813564</v>
      </c>
      <c r="G612" s="85">
        <v>60</v>
      </c>
      <c r="H612" s="86" t="s">
        <v>399</v>
      </c>
      <c r="I612" s="87" t="s">
        <v>482</v>
      </c>
    </row>
    <row r="613" spans="1:9" ht="31.5" x14ac:dyDescent="0.25">
      <c r="A613" s="77">
        <f t="shared" si="49"/>
        <v>515</v>
      </c>
      <c r="B613" s="89"/>
      <c r="C613" s="88">
        <v>106</v>
      </c>
      <c r="D613" s="89" t="s">
        <v>484</v>
      </c>
      <c r="E613" s="85">
        <v>305.08474576271186</v>
      </c>
      <c r="F613" s="85">
        <v>54.915254237288138</v>
      </c>
      <c r="G613" s="85">
        <v>360</v>
      </c>
      <c r="H613" s="86" t="s">
        <v>399</v>
      </c>
      <c r="I613" s="87" t="s">
        <v>482</v>
      </c>
    </row>
    <row r="614" spans="1:9" ht="31.5" x14ac:dyDescent="0.25">
      <c r="A614" s="77">
        <f t="shared" si="49"/>
        <v>516</v>
      </c>
      <c r="B614" s="89"/>
      <c r="C614" s="88">
        <v>106</v>
      </c>
      <c r="D614" s="89" t="s">
        <v>485</v>
      </c>
      <c r="E614" s="85">
        <v>101.6949152542373</v>
      </c>
      <c r="F614" s="85">
        <v>18.305084745762713</v>
      </c>
      <c r="G614" s="85">
        <v>120</v>
      </c>
      <c r="H614" s="86" t="s">
        <v>399</v>
      </c>
      <c r="I614" s="87" t="s">
        <v>482</v>
      </c>
    </row>
    <row r="615" spans="1:9" ht="31.5" x14ac:dyDescent="0.25">
      <c r="A615" s="77">
        <f t="shared" si="49"/>
        <v>517</v>
      </c>
      <c r="B615" s="89"/>
      <c r="C615" s="88">
        <v>106</v>
      </c>
      <c r="D615" s="89" t="s">
        <v>486</v>
      </c>
      <c r="E615" s="85">
        <v>915.25423728813564</v>
      </c>
      <c r="F615" s="85">
        <v>164.74576271186442</v>
      </c>
      <c r="G615" s="85">
        <v>1080</v>
      </c>
      <c r="H615" s="86" t="s">
        <v>399</v>
      </c>
      <c r="I615" s="87" t="s">
        <v>482</v>
      </c>
    </row>
    <row r="616" spans="1:9" ht="31.5" x14ac:dyDescent="0.25">
      <c r="A616" s="77">
        <f t="shared" si="49"/>
        <v>518</v>
      </c>
      <c r="B616" s="89"/>
      <c r="C616" s="88">
        <v>106</v>
      </c>
      <c r="D616" s="89" t="s">
        <v>487</v>
      </c>
      <c r="E616" s="85">
        <v>457.62711864406782</v>
      </c>
      <c r="F616" s="85">
        <v>82.372881355932208</v>
      </c>
      <c r="G616" s="85">
        <v>540</v>
      </c>
      <c r="H616" s="86" t="s">
        <v>399</v>
      </c>
      <c r="I616" s="87" t="s">
        <v>482</v>
      </c>
    </row>
    <row r="617" spans="1:9" ht="31.5" x14ac:dyDescent="0.25">
      <c r="A617" s="77">
        <f t="shared" si="49"/>
        <v>519</v>
      </c>
      <c r="B617" s="89"/>
      <c r="C617" s="88">
        <v>106</v>
      </c>
      <c r="D617" s="89" t="s">
        <v>488</v>
      </c>
      <c r="E617" s="85">
        <v>254.23728813559325</v>
      </c>
      <c r="F617" s="85">
        <v>45.762711864406789</v>
      </c>
      <c r="G617" s="85">
        <v>300</v>
      </c>
      <c r="H617" s="86" t="s">
        <v>399</v>
      </c>
      <c r="I617" s="87" t="s">
        <v>482</v>
      </c>
    </row>
    <row r="618" spans="1:9" ht="31.5" x14ac:dyDescent="0.25">
      <c r="A618" s="77">
        <f t="shared" si="49"/>
        <v>520</v>
      </c>
      <c r="B618" s="89"/>
      <c r="C618" s="88">
        <v>106</v>
      </c>
      <c r="D618" s="89" t="s">
        <v>489</v>
      </c>
      <c r="E618" s="85">
        <v>50.847457627118651</v>
      </c>
      <c r="F618" s="85">
        <v>9.1525423728813564</v>
      </c>
      <c r="G618" s="85">
        <v>60</v>
      </c>
      <c r="H618" s="86" t="s">
        <v>399</v>
      </c>
      <c r="I618" s="87" t="s">
        <v>482</v>
      </c>
    </row>
    <row r="619" spans="1:9" ht="31.5" x14ac:dyDescent="0.25">
      <c r="A619" s="77">
        <f t="shared" si="49"/>
        <v>521</v>
      </c>
      <c r="B619" s="89"/>
      <c r="C619" s="88">
        <v>106</v>
      </c>
      <c r="D619" s="89" t="s">
        <v>490</v>
      </c>
      <c r="E619" s="85">
        <v>864.40677966101691</v>
      </c>
      <c r="F619" s="85">
        <v>155.59322033898306</v>
      </c>
      <c r="G619" s="85">
        <v>1020</v>
      </c>
      <c r="H619" s="86" t="s">
        <v>399</v>
      </c>
      <c r="I619" s="87" t="s">
        <v>482</v>
      </c>
    </row>
    <row r="620" spans="1:9" ht="31.5" x14ac:dyDescent="0.25">
      <c r="A620" s="77">
        <f t="shared" si="49"/>
        <v>522</v>
      </c>
      <c r="B620" s="89"/>
      <c r="C620" s="88">
        <v>106</v>
      </c>
      <c r="D620" s="89" t="s">
        <v>491</v>
      </c>
      <c r="E620" s="85">
        <v>406.77966101694921</v>
      </c>
      <c r="F620" s="85">
        <v>73.220338983050851</v>
      </c>
      <c r="G620" s="85">
        <v>480</v>
      </c>
      <c r="H620" s="86" t="s">
        <v>399</v>
      </c>
      <c r="I620" s="87" t="s">
        <v>482</v>
      </c>
    </row>
    <row r="621" spans="1:9" ht="31.5" x14ac:dyDescent="0.25">
      <c r="A621" s="77">
        <f t="shared" si="49"/>
        <v>523</v>
      </c>
      <c r="B621" s="89"/>
      <c r="C621" s="88">
        <v>106</v>
      </c>
      <c r="D621" s="89" t="s">
        <v>492</v>
      </c>
      <c r="E621" s="85">
        <v>610.16949152542372</v>
      </c>
      <c r="F621" s="85">
        <v>109.83050847457628</v>
      </c>
      <c r="G621" s="85">
        <v>720</v>
      </c>
      <c r="H621" s="86" t="s">
        <v>399</v>
      </c>
      <c r="I621" s="87" t="s">
        <v>482</v>
      </c>
    </row>
    <row r="622" spans="1:9" ht="31.5" x14ac:dyDescent="0.25">
      <c r="A622" s="77">
        <f t="shared" si="49"/>
        <v>524</v>
      </c>
      <c r="B622" s="89"/>
      <c r="C622" s="88">
        <v>106</v>
      </c>
      <c r="D622" s="89" t="s">
        <v>493</v>
      </c>
      <c r="E622" s="85">
        <v>355.93220338983048</v>
      </c>
      <c r="F622" s="85">
        <v>64.067796610169495</v>
      </c>
      <c r="G622" s="85">
        <v>420</v>
      </c>
      <c r="H622" s="86" t="s">
        <v>399</v>
      </c>
      <c r="I622" s="87" t="s">
        <v>482</v>
      </c>
    </row>
    <row r="623" spans="1:9" x14ac:dyDescent="0.25">
      <c r="A623" s="195" t="s">
        <v>498</v>
      </c>
      <c r="B623" s="196"/>
      <c r="C623" s="196"/>
      <c r="D623" s="197"/>
      <c r="E623" s="94"/>
      <c r="F623" s="109"/>
      <c r="G623" s="109"/>
      <c r="H623" s="110"/>
      <c r="I623" s="111"/>
    </row>
    <row r="624" spans="1:9" ht="31.5" x14ac:dyDescent="0.25">
      <c r="A624" s="77">
        <f>A622+1</f>
        <v>525</v>
      </c>
      <c r="B624" s="89"/>
      <c r="C624" s="88">
        <v>106</v>
      </c>
      <c r="D624" s="89" t="s">
        <v>499</v>
      </c>
      <c r="E624" s="126">
        <v>762.71186440677968</v>
      </c>
      <c r="F624" s="126">
        <v>137.28813559322035</v>
      </c>
      <c r="G624" s="126">
        <v>900</v>
      </c>
      <c r="H624" s="127" t="s">
        <v>399</v>
      </c>
      <c r="I624" s="129" t="s">
        <v>482</v>
      </c>
    </row>
    <row r="625" spans="1:9" x14ac:dyDescent="0.25">
      <c r="A625" s="195" t="s">
        <v>500</v>
      </c>
      <c r="B625" s="196"/>
      <c r="C625" s="196"/>
      <c r="D625" s="196"/>
      <c r="E625" s="94"/>
      <c r="F625" s="109"/>
      <c r="G625" s="109"/>
      <c r="H625" s="110"/>
      <c r="I625" s="111"/>
    </row>
    <row r="626" spans="1:9" ht="31.5" x14ac:dyDescent="0.25">
      <c r="A626" s="77">
        <f>A624+1</f>
        <v>526</v>
      </c>
      <c r="B626" s="89"/>
      <c r="C626" s="88">
        <v>106</v>
      </c>
      <c r="D626" s="89" t="s">
        <v>501</v>
      </c>
      <c r="E626" s="123">
        <v>2033.898305084746</v>
      </c>
      <c r="F626" s="123">
        <v>366.10169491525431</v>
      </c>
      <c r="G626" s="123">
        <v>2400</v>
      </c>
      <c r="H626" s="124" t="s">
        <v>399</v>
      </c>
      <c r="I626" s="128" t="s">
        <v>482</v>
      </c>
    </row>
    <row r="627" spans="1:9" ht="31.5" x14ac:dyDescent="0.25">
      <c r="A627" s="77">
        <f t="shared" ref="A627:A637" si="50" xml:space="preserve"> A626+1</f>
        <v>527</v>
      </c>
      <c r="B627" s="89"/>
      <c r="C627" s="88">
        <v>106</v>
      </c>
      <c r="D627" s="89" t="s">
        <v>502</v>
      </c>
      <c r="E627" s="85">
        <v>1525.4237288135594</v>
      </c>
      <c r="F627" s="85">
        <v>274.57627118644069</v>
      </c>
      <c r="G627" s="85">
        <v>1800</v>
      </c>
      <c r="H627" s="86" t="s">
        <v>399</v>
      </c>
      <c r="I627" s="87" t="s">
        <v>482</v>
      </c>
    </row>
    <row r="628" spans="1:9" ht="31.5" x14ac:dyDescent="0.25">
      <c r="A628" s="77">
        <f t="shared" si="50"/>
        <v>528</v>
      </c>
      <c r="B628" s="89"/>
      <c r="C628" s="88">
        <v>106</v>
      </c>
      <c r="D628" s="89" t="s">
        <v>503</v>
      </c>
      <c r="E628" s="85">
        <v>762.71186440677968</v>
      </c>
      <c r="F628" s="85">
        <v>137.28813559322035</v>
      </c>
      <c r="G628" s="85">
        <v>900</v>
      </c>
      <c r="H628" s="86" t="s">
        <v>399</v>
      </c>
      <c r="I628" s="87" t="s">
        <v>482</v>
      </c>
    </row>
    <row r="629" spans="1:9" ht="31.5" x14ac:dyDescent="0.25">
      <c r="A629" s="77">
        <f t="shared" si="50"/>
        <v>529</v>
      </c>
      <c r="B629" s="89"/>
      <c r="C629" s="88">
        <v>106</v>
      </c>
      <c r="D629" s="89" t="s">
        <v>504</v>
      </c>
      <c r="E629" s="85">
        <v>355.93220338983048</v>
      </c>
      <c r="F629" s="85">
        <v>64.067796610169495</v>
      </c>
      <c r="G629" s="85">
        <v>420</v>
      </c>
      <c r="H629" s="86" t="s">
        <v>399</v>
      </c>
      <c r="I629" s="87" t="s">
        <v>482</v>
      </c>
    </row>
    <row r="630" spans="1:9" ht="31.5" x14ac:dyDescent="0.25">
      <c r="A630" s="77">
        <f t="shared" si="50"/>
        <v>530</v>
      </c>
      <c r="B630" s="89"/>
      <c r="C630" s="88">
        <v>106</v>
      </c>
      <c r="D630" s="89" t="s">
        <v>505</v>
      </c>
      <c r="E630" s="85">
        <v>2033.898305084746</v>
      </c>
      <c r="F630" s="85">
        <v>366.10169491525431</v>
      </c>
      <c r="G630" s="85">
        <v>2400</v>
      </c>
      <c r="H630" s="86" t="s">
        <v>399</v>
      </c>
      <c r="I630" s="87" t="s">
        <v>482</v>
      </c>
    </row>
    <row r="631" spans="1:9" ht="31.5" x14ac:dyDescent="0.25">
      <c r="A631" s="77">
        <f t="shared" si="50"/>
        <v>531</v>
      </c>
      <c r="B631" s="89"/>
      <c r="C631" s="88">
        <v>106</v>
      </c>
      <c r="D631" s="89" t="s">
        <v>506</v>
      </c>
      <c r="E631" s="85">
        <v>1525.4237288135594</v>
      </c>
      <c r="F631" s="85">
        <v>274.57627118644069</v>
      </c>
      <c r="G631" s="85">
        <v>1800</v>
      </c>
      <c r="H631" s="86" t="s">
        <v>399</v>
      </c>
      <c r="I631" s="87" t="s">
        <v>482</v>
      </c>
    </row>
    <row r="632" spans="1:9" ht="31.5" x14ac:dyDescent="0.25">
      <c r="A632" s="77">
        <f t="shared" si="50"/>
        <v>532</v>
      </c>
      <c r="B632" s="89"/>
      <c r="C632" s="88">
        <v>106</v>
      </c>
      <c r="D632" s="89" t="s">
        <v>507</v>
      </c>
      <c r="E632" s="85">
        <v>1525.4237288135594</v>
      </c>
      <c r="F632" s="85">
        <v>274.57627118644069</v>
      </c>
      <c r="G632" s="85">
        <v>1800</v>
      </c>
      <c r="H632" s="86" t="s">
        <v>399</v>
      </c>
      <c r="I632" s="87" t="s">
        <v>482</v>
      </c>
    </row>
    <row r="633" spans="1:9" ht="31.5" x14ac:dyDescent="0.25">
      <c r="A633" s="77">
        <f t="shared" si="50"/>
        <v>533</v>
      </c>
      <c r="B633" s="89"/>
      <c r="C633" s="88">
        <v>106</v>
      </c>
      <c r="D633" s="89" t="s">
        <v>508</v>
      </c>
      <c r="E633" s="85">
        <v>1016.949152542373</v>
      </c>
      <c r="F633" s="85">
        <v>183.05084745762716</v>
      </c>
      <c r="G633" s="85">
        <v>1200</v>
      </c>
      <c r="H633" s="86" t="s">
        <v>399</v>
      </c>
      <c r="I633" s="87" t="s">
        <v>482</v>
      </c>
    </row>
    <row r="634" spans="1:9" ht="31.5" x14ac:dyDescent="0.25">
      <c r="A634" s="77">
        <f t="shared" si="50"/>
        <v>534</v>
      </c>
      <c r="B634" s="89"/>
      <c r="C634" s="88">
        <v>106</v>
      </c>
      <c r="D634" s="89" t="s">
        <v>509</v>
      </c>
      <c r="E634" s="85">
        <v>762.71186440677968</v>
      </c>
      <c r="F634" s="85">
        <v>137.28813559322035</v>
      </c>
      <c r="G634" s="85">
        <v>900</v>
      </c>
      <c r="H634" s="86" t="s">
        <v>399</v>
      </c>
      <c r="I634" s="87" t="s">
        <v>482</v>
      </c>
    </row>
    <row r="635" spans="1:9" ht="31.5" x14ac:dyDescent="0.25">
      <c r="A635" s="77">
        <f t="shared" si="50"/>
        <v>535</v>
      </c>
      <c r="B635" s="89"/>
      <c r="C635" s="88">
        <v>106</v>
      </c>
      <c r="D635" s="89" t="s">
        <v>510</v>
      </c>
      <c r="E635" s="85">
        <v>355.93220338983048</v>
      </c>
      <c r="F635" s="85">
        <v>64.067796610169495</v>
      </c>
      <c r="G635" s="85">
        <v>420</v>
      </c>
      <c r="H635" s="86" t="s">
        <v>399</v>
      </c>
      <c r="I635" s="87" t="s">
        <v>482</v>
      </c>
    </row>
    <row r="636" spans="1:9" ht="31.5" x14ac:dyDescent="0.25">
      <c r="A636" s="77">
        <f t="shared" si="50"/>
        <v>536</v>
      </c>
      <c r="B636" s="89"/>
      <c r="C636" s="88">
        <v>106</v>
      </c>
      <c r="D636" s="89" t="s">
        <v>511</v>
      </c>
      <c r="E636" s="85">
        <v>762.71186440677968</v>
      </c>
      <c r="F636" s="85">
        <v>137.28813559322035</v>
      </c>
      <c r="G636" s="85">
        <v>900</v>
      </c>
      <c r="H636" s="86" t="s">
        <v>399</v>
      </c>
      <c r="I636" s="87" t="s">
        <v>482</v>
      </c>
    </row>
    <row r="637" spans="1:9" ht="31.5" x14ac:dyDescent="0.25">
      <c r="A637" s="77">
        <f t="shared" si="50"/>
        <v>537</v>
      </c>
      <c r="B637" s="89"/>
      <c r="C637" s="88">
        <v>106</v>
      </c>
      <c r="D637" s="89" t="s">
        <v>512</v>
      </c>
      <c r="E637" s="126">
        <v>355.93220338983048</v>
      </c>
      <c r="F637" s="126">
        <v>64.067796610169495</v>
      </c>
      <c r="G637" s="126">
        <v>420</v>
      </c>
      <c r="H637" s="127" t="s">
        <v>399</v>
      </c>
      <c r="I637" s="129" t="s">
        <v>482</v>
      </c>
    </row>
    <row r="638" spans="1:9" x14ac:dyDescent="0.25">
      <c r="A638" s="195" t="s">
        <v>513</v>
      </c>
      <c r="B638" s="196"/>
      <c r="C638" s="196"/>
      <c r="D638" s="196"/>
      <c r="E638" s="94"/>
      <c r="F638" s="109"/>
      <c r="G638" s="109"/>
      <c r="H638" s="110"/>
      <c r="I638" s="111"/>
    </row>
    <row r="639" spans="1:9" x14ac:dyDescent="0.25">
      <c r="A639" s="195" t="s">
        <v>499</v>
      </c>
      <c r="B639" s="196"/>
      <c r="C639" s="196"/>
      <c r="D639" s="197"/>
      <c r="E639" s="94"/>
      <c r="F639" s="109"/>
      <c r="G639" s="109"/>
      <c r="H639" s="110"/>
      <c r="I639" s="111"/>
    </row>
    <row r="640" spans="1:9" ht="31.5" x14ac:dyDescent="0.25">
      <c r="A640" s="77">
        <f>A637+1</f>
        <v>538</v>
      </c>
      <c r="B640" s="89"/>
      <c r="C640" s="88">
        <v>106</v>
      </c>
      <c r="D640" s="89" t="s">
        <v>473</v>
      </c>
      <c r="E640" s="85">
        <v>508.47457627118649</v>
      </c>
      <c r="F640" s="85">
        <v>91.525423728813578</v>
      </c>
      <c r="G640" s="85">
        <v>600</v>
      </c>
      <c r="H640" s="86" t="s">
        <v>399</v>
      </c>
      <c r="I640" s="87" t="s">
        <v>482</v>
      </c>
    </row>
    <row r="641" spans="1:9" ht="31.5" x14ac:dyDescent="0.25">
      <c r="A641" s="77">
        <f xml:space="preserve"> A640+1</f>
        <v>539</v>
      </c>
      <c r="B641" s="89"/>
      <c r="C641" s="88">
        <v>106</v>
      </c>
      <c r="D641" s="89" t="s">
        <v>474</v>
      </c>
      <c r="E641" s="85">
        <v>254.23728813559325</v>
      </c>
      <c r="F641" s="85">
        <v>45.762711864406789</v>
      </c>
      <c r="G641" s="85">
        <v>300</v>
      </c>
      <c r="H641" s="86" t="s">
        <v>399</v>
      </c>
      <c r="I641" s="87" t="s">
        <v>482</v>
      </c>
    </row>
    <row r="642" spans="1:9" ht="31.5" x14ac:dyDescent="0.25">
      <c r="A642" s="77">
        <f xml:space="preserve"> A641+1</f>
        <v>540</v>
      </c>
      <c r="B642" s="89"/>
      <c r="C642" s="88">
        <v>106</v>
      </c>
      <c r="D642" s="89" t="s">
        <v>475</v>
      </c>
      <c r="E642" s="85">
        <v>50.847457627118651</v>
      </c>
      <c r="F642" s="85">
        <v>9.1525423728813564</v>
      </c>
      <c r="G642" s="85">
        <v>60</v>
      </c>
      <c r="H642" s="86" t="s">
        <v>399</v>
      </c>
      <c r="I642" s="87" t="s">
        <v>482</v>
      </c>
    </row>
    <row r="643" spans="1:9" x14ac:dyDescent="0.25">
      <c r="A643" s="195" t="s">
        <v>500</v>
      </c>
      <c r="B643" s="196"/>
      <c r="C643" s="196"/>
      <c r="D643" s="197"/>
      <c r="E643" s="94"/>
      <c r="F643" s="109"/>
      <c r="G643" s="109"/>
      <c r="H643" s="110"/>
      <c r="I643" s="111"/>
    </row>
    <row r="644" spans="1:9" x14ac:dyDescent="0.25">
      <c r="A644" s="195" t="s">
        <v>473</v>
      </c>
      <c r="B644" s="196"/>
      <c r="C644" s="196"/>
      <c r="D644" s="197"/>
      <c r="E644" s="94"/>
      <c r="F644" s="109"/>
      <c r="G644" s="109"/>
      <c r="H644" s="110"/>
      <c r="I644" s="111"/>
    </row>
    <row r="645" spans="1:9" ht="31.5" x14ac:dyDescent="0.25">
      <c r="A645" s="77">
        <f>A642+1</f>
        <v>541</v>
      </c>
      <c r="B645" s="89"/>
      <c r="C645" s="88">
        <v>106</v>
      </c>
      <c r="D645" s="89" t="s">
        <v>501</v>
      </c>
      <c r="E645" s="85">
        <v>1525.4237288135594</v>
      </c>
      <c r="F645" s="85">
        <v>274.57627118644069</v>
      </c>
      <c r="G645" s="85">
        <v>1800</v>
      </c>
      <c r="H645" s="86" t="s">
        <v>399</v>
      </c>
      <c r="I645" s="87" t="s">
        <v>482</v>
      </c>
    </row>
    <row r="646" spans="1:9" ht="31.5" x14ac:dyDescent="0.25">
      <c r="A646" s="77">
        <f t="shared" ref="A646:A656" si="51" xml:space="preserve"> A645+1</f>
        <v>542</v>
      </c>
      <c r="B646" s="89"/>
      <c r="C646" s="88">
        <v>106</v>
      </c>
      <c r="D646" s="89" t="s">
        <v>502</v>
      </c>
      <c r="E646" s="85">
        <v>1016.949152542373</v>
      </c>
      <c r="F646" s="85">
        <v>183.05084745762716</v>
      </c>
      <c r="G646" s="85">
        <v>1200</v>
      </c>
      <c r="H646" s="86" t="s">
        <v>399</v>
      </c>
      <c r="I646" s="87" t="s">
        <v>482</v>
      </c>
    </row>
    <row r="647" spans="1:9" ht="31.5" x14ac:dyDescent="0.25">
      <c r="A647" s="77">
        <f t="shared" si="51"/>
        <v>543</v>
      </c>
      <c r="B647" s="89"/>
      <c r="C647" s="88">
        <v>106</v>
      </c>
      <c r="D647" s="89" t="s">
        <v>503</v>
      </c>
      <c r="E647" s="85">
        <v>508.47457627118649</v>
      </c>
      <c r="F647" s="85">
        <v>91.525423728813578</v>
      </c>
      <c r="G647" s="85">
        <v>600</v>
      </c>
      <c r="H647" s="86" t="s">
        <v>399</v>
      </c>
      <c r="I647" s="87" t="s">
        <v>482</v>
      </c>
    </row>
    <row r="648" spans="1:9" ht="31.5" x14ac:dyDescent="0.25">
      <c r="A648" s="77">
        <f t="shared" si="51"/>
        <v>544</v>
      </c>
      <c r="B648" s="89"/>
      <c r="C648" s="88">
        <v>106</v>
      </c>
      <c r="D648" s="89" t="s">
        <v>504</v>
      </c>
      <c r="E648" s="85">
        <v>355.93220338983048</v>
      </c>
      <c r="F648" s="85">
        <v>64.067796610169495</v>
      </c>
      <c r="G648" s="85">
        <v>420</v>
      </c>
      <c r="H648" s="86" t="s">
        <v>399</v>
      </c>
      <c r="I648" s="87" t="s">
        <v>482</v>
      </c>
    </row>
    <row r="649" spans="1:9" ht="31.5" x14ac:dyDescent="0.25">
      <c r="A649" s="77">
        <f t="shared" si="51"/>
        <v>545</v>
      </c>
      <c r="B649" s="89"/>
      <c r="C649" s="88">
        <v>106</v>
      </c>
      <c r="D649" s="89" t="s">
        <v>505</v>
      </c>
      <c r="E649" s="85">
        <v>1525.4237288135594</v>
      </c>
      <c r="F649" s="85">
        <v>274.57627118644069</v>
      </c>
      <c r="G649" s="85">
        <v>1800</v>
      </c>
      <c r="H649" s="86" t="s">
        <v>399</v>
      </c>
      <c r="I649" s="87" t="s">
        <v>482</v>
      </c>
    </row>
    <row r="650" spans="1:9" ht="31.5" x14ac:dyDescent="0.25">
      <c r="A650" s="77">
        <f t="shared" si="51"/>
        <v>546</v>
      </c>
      <c r="B650" s="89"/>
      <c r="C650" s="88">
        <v>106</v>
      </c>
      <c r="D650" s="89" t="s">
        <v>506</v>
      </c>
      <c r="E650" s="85">
        <v>1016.949152542373</v>
      </c>
      <c r="F650" s="85">
        <v>183.05084745762716</v>
      </c>
      <c r="G650" s="85">
        <v>1200</v>
      </c>
      <c r="H650" s="86" t="s">
        <v>399</v>
      </c>
      <c r="I650" s="87" t="s">
        <v>482</v>
      </c>
    </row>
    <row r="651" spans="1:9" ht="31.5" x14ac:dyDescent="0.25">
      <c r="A651" s="77">
        <f t="shared" si="51"/>
        <v>547</v>
      </c>
      <c r="B651" s="89"/>
      <c r="C651" s="88">
        <v>106</v>
      </c>
      <c r="D651" s="89" t="s">
        <v>507</v>
      </c>
      <c r="E651" s="85">
        <v>762.71186440677968</v>
      </c>
      <c r="F651" s="85">
        <v>137.28813559322035</v>
      </c>
      <c r="G651" s="85">
        <v>900</v>
      </c>
      <c r="H651" s="86" t="s">
        <v>399</v>
      </c>
      <c r="I651" s="87" t="s">
        <v>482</v>
      </c>
    </row>
    <row r="652" spans="1:9" ht="31.5" x14ac:dyDescent="0.25">
      <c r="A652" s="77">
        <f t="shared" si="51"/>
        <v>548</v>
      </c>
      <c r="B652" s="89"/>
      <c r="C652" s="88">
        <v>106</v>
      </c>
      <c r="D652" s="89" t="s">
        <v>508</v>
      </c>
      <c r="E652" s="85">
        <v>508.47457627118649</v>
      </c>
      <c r="F652" s="85">
        <v>91.525423728813578</v>
      </c>
      <c r="G652" s="85">
        <v>600</v>
      </c>
      <c r="H652" s="86" t="s">
        <v>399</v>
      </c>
      <c r="I652" s="87" t="s">
        <v>482</v>
      </c>
    </row>
    <row r="653" spans="1:9" ht="31.5" x14ac:dyDescent="0.25">
      <c r="A653" s="77">
        <f t="shared" si="51"/>
        <v>549</v>
      </c>
      <c r="B653" s="89"/>
      <c r="C653" s="88">
        <v>106</v>
      </c>
      <c r="D653" s="89" t="s">
        <v>509</v>
      </c>
      <c r="E653" s="85">
        <v>508.47457627118649</v>
      </c>
      <c r="F653" s="85">
        <v>91.525423728813578</v>
      </c>
      <c r="G653" s="85">
        <v>600</v>
      </c>
      <c r="H653" s="86" t="s">
        <v>399</v>
      </c>
      <c r="I653" s="87" t="s">
        <v>482</v>
      </c>
    </row>
    <row r="654" spans="1:9" ht="31.5" x14ac:dyDescent="0.25">
      <c r="A654" s="77">
        <f t="shared" si="51"/>
        <v>550</v>
      </c>
      <c r="B654" s="89"/>
      <c r="C654" s="88">
        <v>106</v>
      </c>
      <c r="D654" s="89" t="s">
        <v>510</v>
      </c>
      <c r="E654" s="85">
        <v>355.93220338983048</v>
      </c>
      <c r="F654" s="85">
        <v>64.067796610169495</v>
      </c>
      <c r="G654" s="85">
        <v>420</v>
      </c>
      <c r="H654" s="86" t="s">
        <v>399</v>
      </c>
      <c r="I654" s="87" t="s">
        <v>482</v>
      </c>
    </row>
    <row r="655" spans="1:9" ht="31.5" x14ac:dyDescent="0.25">
      <c r="A655" s="77">
        <f t="shared" si="51"/>
        <v>551</v>
      </c>
      <c r="B655" s="89"/>
      <c r="C655" s="88">
        <v>106</v>
      </c>
      <c r="D655" s="89" t="s">
        <v>511</v>
      </c>
      <c r="E655" s="85">
        <v>508.47457627118649</v>
      </c>
      <c r="F655" s="85">
        <v>91.525423728813578</v>
      </c>
      <c r="G655" s="85">
        <v>600</v>
      </c>
      <c r="H655" s="86" t="s">
        <v>399</v>
      </c>
      <c r="I655" s="87" t="s">
        <v>482</v>
      </c>
    </row>
    <row r="656" spans="1:9" ht="31.5" x14ac:dyDescent="0.25">
      <c r="A656" s="77">
        <f t="shared" si="51"/>
        <v>552</v>
      </c>
      <c r="B656" s="89"/>
      <c r="C656" s="88">
        <v>106</v>
      </c>
      <c r="D656" s="89" t="s">
        <v>512</v>
      </c>
      <c r="E656" s="85">
        <v>355.93220338983048</v>
      </c>
      <c r="F656" s="85">
        <v>64.067796610169495</v>
      </c>
      <c r="G656" s="85">
        <v>420</v>
      </c>
      <c r="H656" s="86" t="s">
        <v>399</v>
      </c>
      <c r="I656" s="87" t="s">
        <v>482</v>
      </c>
    </row>
    <row r="657" spans="1:9" x14ac:dyDescent="0.25">
      <c r="A657" s="195" t="s">
        <v>474</v>
      </c>
      <c r="B657" s="196"/>
      <c r="C657" s="196"/>
      <c r="D657" s="197"/>
      <c r="E657" s="94"/>
      <c r="F657" s="109"/>
      <c r="G657" s="109"/>
      <c r="H657" s="110"/>
      <c r="I657" s="111"/>
    </row>
    <row r="658" spans="1:9" ht="31.5" x14ac:dyDescent="0.25">
      <c r="A658" s="77">
        <f>A656+1</f>
        <v>553</v>
      </c>
      <c r="B658" s="89"/>
      <c r="C658" s="88">
        <v>106</v>
      </c>
      <c r="D658" s="89" t="s">
        <v>501</v>
      </c>
      <c r="E658" s="85">
        <v>813.55932203389841</v>
      </c>
      <c r="F658" s="85">
        <v>146.4406779661017</v>
      </c>
      <c r="G658" s="85">
        <v>960</v>
      </c>
      <c r="H658" s="86" t="s">
        <v>399</v>
      </c>
      <c r="I658" s="87" t="s">
        <v>482</v>
      </c>
    </row>
    <row r="659" spans="1:9" ht="31.5" x14ac:dyDescent="0.25">
      <c r="A659" s="77">
        <f t="shared" ref="A659:A669" si="52" xml:space="preserve"> A658+1</f>
        <v>554</v>
      </c>
      <c r="B659" s="89"/>
      <c r="C659" s="88">
        <v>106</v>
      </c>
      <c r="D659" s="89" t="s">
        <v>502</v>
      </c>
      <c r="E659" s="85">
        <v>508.47457627118649</v>
      </c>
      <c r="F659" s="85">
        <v>91.525423728813578</v>
      </c>
      <c r="G659" s="85">
        <v>600</v>
      </c>
      <c r="H659" s="86" t="s">
        <v>399</v>
      </c>
      <c r="I659" s="87" t="s">
        <v>482</v>
      </c>
    </row>
    <row r="660" spans="1:9" ht="31.5" x14ac:dyDescent="0.25">
      <c r="A660" s="77">
        <f t="shared" si="52"/>
        <v>555</v>
      </c>
      <c r="B660" s="89"/>
      <c r="C660" s="88">
        <v>106</v>
      </c>
      <c r="D660" s="89" t="s">
        <v>503</v>
      </c>
      <c r="E660" s="85">
        <v>254.23728813559325</v>
      </c>
      <c r="F660" s="85">
        <v>45.762711864406789</v>
      </c>
      <c r="G660" s="85">
        <v>300</v>
      </c>
      <c r="H660" s="86" t="s">
        <v>399</v>
      </c>
      <c r="I660" s="87" t="s">
        <v>482</v>
      </c>
    </row>
    <row r="661" spans="1:9" ht="31.5" x14ac:dyDescent="0.25">
      <c r="A661" s="77">
        <f t="shared" si="52"/>
        <v>556</v>
      </c>
      <c r="B661" s="89"/>
      <c r="C661" s="88">
        <v>106</v>
      </c>
      <c r="D661" s="89" t="s">
        <v>504</v>
      </c>
      <c r="E661" s="85">
        <v>152.54237288135593</v>
      </c>
      <c r="F661" s="85">
        <v>27.457627118644069</v>
      </c>
      <c r="G661" s="85">
        <v>180</v>
      </c>
      <c r="H661" s="86" t="s">
        <v>399</v>
      </c>
      <c r="I661" s="87" t="s">
        <v>482</v>
      </c>
    </row>
    <row r="662" spans="1:9" ht="31.5" x14ac:dyDescent="0.25">
      <c r="A662" s="77">
        <f t="shared" si="52"/>
        <v>557</v>
      </c>
      <c r="B662" s="89"/>
      <c r="C662" s="88">
        <v>106</v>
      </c>
      <c r="D662" s="89" t="s">
        <v>505</v>
      </c>
      <c r="E662" s="85">
        <v>813.55932203389841</v>
      </c>
      <c r="F662" s="85">
        <v>146.4406779661017</v>
      </c>
      <c r="G662" s="85">
        <v>960</v>
      </c>
      <c r="H662" s="86" t="s">
        <v>399</v>
      </c>
      <c r="I662" s="87" t="s">
        <v>482</v>
      </c>
    </row>
    <row r="663" spans="1:9" ht="31.5" x14ac:dyDescent="0.25">
      <c r="A663" s="77">
        <f t="shared" si="52"/>
        <v>558</v>
      </c>
      <c r="B663" s="89"/>
      <c r="C663" s="88">
        <v>106</v>
      </c>
      <c r="D663" s="89" t="s">
        <v>506</v>
      </c>
      <c r="E663" s="85">
        <v>508.47457627118649</v>
      </c>
      <c r="F663" s="85">
        <v>91.525423728813578</v>
      </c>
      <c r="G663" s="85">
        <v>600</v>
      </c>
      <c r="H663" s="86" t="s">
        <v>399</v>
      </c>
      <c r="I663" s="87" t="s">
        <v>482</v>
      </c>
    </row>
    <row r="664" spans="1:9" ht="31.5" x14ac:dyDescent="0.25">
      <c r="A664" s="77">
        <f t="shared" si="52"/>
        <v>559</v>
      </c>
      <c r="B664" s="89"/>
      <c r="C664" s="88">
        <v>106</v>
      </c>
      <c r="D664" s="89" t="s">
        <v>507</v>
      </c>
      <c r="E664" s="85">
        <v>406.77966101694921</v>
      </c>
      <c r="F664" s="85">
        <v>73.220338983050851</v>
      </c>
      <c r="G664" s="85">
        <v>480</v>
      </c>
      <c r="H664" s="86" t="s">
        <v>399</v>
      </c>
      <c r="I664" s="87" t="s">
        <v>482</v>
      </c>
    </row>
    <row r="665" spans="1:9" ht="31.5" x14ac:dyDescent="0.25">
      <c r="A665" s="77">
        <f t="shared" si="52"/>
        <v>560</v>
      </c>
      <c r="B665" s="89"/>
      <c r="C665" s="88">
        <v>106</v>
      </c>
      <c r="D665" s="89" t="s">
        <v>508</v>
      </c>
      <c r="E665" s="85">
        <v>305.08474576271186</v>
      </c>
      <c r="F665" s="85">
        <v>54.915254237288138</v>
      </c>
      <c r="G665" s="85">
        <v>360</v>
      </c>
      <c r="H665" s="86" t="s">
        <v>399</v>
      </c>
      <c r="I665" s="87" t="s">
        <v>482</v>
      </c>
    </row>
    <row r="666" spans="1:9" ht="31.5" x14ac:dyDescent="0.25">
      <c r="A666" s="77">
        <f t="shared" si="52"/>
        <v>561</v>
      </c>
      <c r="B666" s="89"/>
      <c r="C666" s="88">
        <v>106</v>
      </c>
      <c r="D666" s="89" t="s">
        <v>509</v>
      </c>
      <c r="E666" s="85">
        <v>254.23728813559325</v>
      </c>
      <c r="F666" s="85">
        <v>45.762711864406789</v>
      </c>
      <c r="G666" s="85">
        <v>300</v>
      </c>
      <c r="H666" s="86" t="s">
        <v>399</v>
      </c>
      <c r="I666" s="87" t="s">
        <v>482</v>
      </c>
    </row>
    <row r="667" spans="1:9" ht="31.5" x14ac:dyDescent="0.25">
      <c r="A667" s="77">
        <f t="shared" si="52"/>
        <v>562</v>
      </c>
      <c r="B667" s="89"/>
      <c r="C667" s="88">
        <v>106</v>
      </c>
      <c r="D667" s="89" t="s">
        <v>510</v>
      </c>
      <c r="E667" s="85">
        <v>152.54237288135593</v>
      </c>
      <c r="F667" s="85">
        <v>27.457627118644069</v>
      </c>
      <c r="G667" s="85">
        <v>180</v>
      </c>
      <c r="H667" s="86" t="s">
        <v>399</v>
      </c>
      <c r="I667" s="87" t="s">
        <v>482</v>
      </c>
    </row>
    <row r="668" spans="1:9" ht="31.5" x14ac:dyDescent="0.25">
      <c r="A668" s="77">
        <f t="shared" si="52"/>
        <v>563</v>
      </c>
      <c r="B668" s="89"/>
      <c r="C668" s="88">
        <v>106</v>
      </c>
      <c r="D668" s="89" t="s">
        <v>511</v>
      </c>
      <c r="E668" s="85">
        <v>254.23728813559325</v>
      </c>
      <c r="F668" s="85">
        <v>45.762711864406789</v>
      </c>
      <c r="G668" s="85">
        <v>300</v>
      </c>
      <c r="H668" s="86" t="s">
        <v>399</v>
      </c>
      <c r="I668" s="87" t="s">
        <v>482</v>
      </c>
    </row>
    <row r="669" spans="1:9" ht="31.5" x14ac:dyDescent="0.25">
      <c r="A669" s="77">
        <f t="shared" si="52"/>
        <v>564</v>
      </c>
      <c r="B669" s="89"/>
      <c r="C669" s="88">
        <v>106</v>
      </c>
      <c r="D669" s="89" t="s">
        <v>512</v>
      </c>
      <c r="E669" s="126">
        <v>152.54237288135593</v>
      </c>
      <c r="F669" s="126">
        <v>27.457627118644069</v>
      </c>
      <c r="G669" s="126">
        <v>180</v>
      </c>
      <c r="H669" s="127" t="s">
        <v>399</v>
      </c>
      <c r="I669" s="129" t="s">
        <v>482</v>
      </c>
    </row>
    <row r="670" spans="1:9" x14ac:dyDescent="0.25">
      <c r="A670" s="195" t="s">
        <v>475</v>
      </c>
      <c r="B670" s="196"/>
      <c r="C670" s="196"/>
      <c r="D670" s="197"/>
      <c r="E670" s="94"/>
      <c r="F670" s="109"/>
      <c r="G670" s="109"/>
      <c r="H670" s="110"/>
      <c r="I670" s="111"/>
    </row>
    <row r="671" spans="1:9" ht="31.5" x14ac:dyDescent="0.25">
      <c r="A671" s="77">
        <f>A669+1</f>
        <v>565</v>
      </c>
      <c r="B671" s="89"/>
      <c r="C671" s="88">
        <v>106</v>
      </c>
      <c r="D671" s="89" t="s">
        <v>501</v>
      </c>
      <c r="E671" s="123">
        <v>203.3898305084746</v>
      </c>
      <c r="F671" s="123">
        <v>36.610169491525426</v>
      </c>
      <c r="G671" s="123">
        <v>240</v>
      </c>
      <c r="H671" s="124" t="s">
        <v>399</v>
      </c>
      <c r="I671" s="128" t="s">
        <v>482</v>
      </c>
    </row>
    <row r="672" spans="1:9" ht="31.5" x14ac:dyDescent="0.25">
      <c r="A672" s="77">
        <f t="shared" ref="A672:A682" si="53" xml:space="preserve"> A671+1</f>
        <v>566</v>
      </c>
      <c r="B672" s="89"/>
      <c r="C672" s="88">
        <v>106</v>
      </c>
      <c r="D672" s="89" t="s">
        <v>502</v>
      </c>
      <c r="E672" s="85">
        <v>152.54237288135593</v>
      </c>
      <c r="F672" s="85">
        <v>27.457627118644069</v>
      </c>
      <c r="G672" s="85">
        <v>180</v>
      </c>
      <c r="H672" s="86" t="s">
        <v>399</v>
      </c>
      <c r="I672" s="87" t="s">
        <v>482</v>
      </c>
    </row>
    <row r="673" spans="1:9" ht="31.5" x14ac:dyDescent="0.25">
      <c r="A673" s="77">
        <f t="shared" si="53"/>
        <v>567</v>
      </c>
      <c r="B673" s="89"/>
      <c r="C673" s="88">
        <v>106</v>
      </c>
      <c r="D673" s="89" t="s">
        <v>503</v>
      </c>
      <c r="E673" s="85">
        <v>76.271186440677965</v>
      </c>
      <c r="F673" s="85">
        <v>13.728813559322035</v>
      </c>
      <c r="G673" s="85">
        <v>90</v>
      </c>
      <c r="H673" s="86" t="s">
        <v>399</v>
      </c>
      <c r="I673" s="87" t="s">
        <v>482</v>
      </c>
    </row>
    <row r="674" spans="1:9" ht="31.5" x14ac:dyDescent="0.25">
      <c r="A674" s="77">
        <f t="shared" si="53"/>
        <v>568</v>
      </c>
      <c r="B674" s="89"/>
      <c r="C674" s="88">
        <v>106</v>
      </c>
      <c r="D674" s="89" t="s">
        <v>504</v>
      </c>
      <c r="E674" s="85">
        <v>50.847457627118651</v>
      </c>
      <c r="F674" s="85">
        <v>9.1525423728813564</v>
      </c>
      <c r="G674" s="85">
        <v>60</v>
      </c>
      <c r="H674" s="86" t="s">
        <v>399</v>
      </c>
      <c r="I674" s="87" t="s">
        <v>482</v>
      </c>
    </row>
    <row r="675" spans="1:9" ht="31.5" x14ac:dyDescent="0.25">
      <c r="A675" s="77">
        <f t="shared" si="53"/>
        <v>569</v>
      </c>
      <c r="B675" s="89"/>
      <c r="C675" s="88">
        <v>106</v>
      </c>
      <c r="D675" s="89" t="s">
        <v>505</v>
      </c>
      <c r="E675" s="85">
        <v>203.3898305084746</v>
      </c>
      <c r="F675" s="85">
        <v>36.610169491525426</v>
      </c>
      <c r="G675" s="85">
        <v>240</v>
      </c>
      <c r="H675" s="86" t="s">
        <v>399</v>
      </c>
      <c r="I675" s="87" t="s">
        <v>482</v>
      </c>
    </row>
    <row r="676" spans="1:9" ht="31.5" x14ac:dyDescent="0.25">
      <c r="A676" s="77">
        <f t="shared" si="53"/>
        <v>570</v>
      </c>
      <c r="B676" s="89"/>
      <c r="C676" s="88">
        <v>106</v>
      </c>
      <c r="D676" s="89" t="s">
        <v>506</v>
      </c>
      <c r="E676" s="85">
        <v>152.54237288135593</v>
      </c>
      <c r="F676" s="85">
        <v>27.457627118644069</v>
      </c>
      <c r="G676" s="85">
        <v>180</v>
      </c>
      <c r="H676" s="86" t="s">
        <v>399</v>
      </c>
      <c r="I676" s="87" t="s">
        <v>482</v>
      </c>
    </row>
    <row r="677" spans="1:9" ht="31.5" x14ac:dyDescent="0.25">
      <c r="A677" s="77">
        <f t="shared" si="53"/>
        <v>571</v>
      </c>
      <c r="B677" s="89"/>
      <c r="C677" s="88">
        <v>106</v>
      </c>
      <c r="D677" s="89" t="s">
        <v>507</v>
      </c>
      <c r="E677" s="85">
        <v>152.54237288135593</v>
      </c>
      <c r="F677" s="85">
        <v>27.457627118644069</v>
      </c>
      <c r="G677" s="85">
        <v>180</v>
      </c>
      <c r="H677" s="86" t="s">
        <v>399</v>
      </c>
      <c r="I677" s="87" t="s">
        <v>482</v>
      </c>
    </row>
    <row r="678" spans="1:9" ht="31.5" x14ac:dyDescent="0.25">
      <c r="A678" s="77">
        <f t="shared" si="53"/>
        <v>572</v>
      </c>
      <c r="B678" s="89"/>
      <c r="C678" s="88">
        <v>106</v>
      </c>
      <c r="D678" s="89" t="s">
        <v>508</v>
      </c>
      <c r="E678" s="85">
        <v>101.6949152542373</v>
      </c>
      <c r="F678" s="85">
        <v>18.305084745762713</v>
      </c>
      <c r="G678" s="85">
        <v>120</v>
      </c>
      <c r="H678" s="86" t="s">
        <v>399</v>
      </c>
      <c r="I678" s="87" t="s">
        <v>482</v>
      </c>
    </row>
    <row r="679" spans="1:9" ht="31.5" x14ac:dyDescent="0.25">
      <c r="A679" s="77">
        <f t="shared" si="53"/>
        <v>573</v>
      </c>
      <c r="B679" s="89"/>
      <c r="C679" s="88">
        <v>106</v>
      </c>
      <c r="D679" s="89" t="s">
        <v>509</v>
      </c>
      <c r="E679" s="85">
        <v>76.271186440677965</v>
      </c>
      <c r="F679" s="85">
        <v>13.728813559322035</v>
      </c>
      <c r="G679" s="85">
        <v>90</v>
      </c>
      <c r="H679" s="86" t="s">
        <v>399</v>
      </c>
      <c r="I679" s="87" t="s">
        <v>482</v>
      </c>
    </row>
    <row r="680" spans="1:9" ht="31.5" x14ac:dyDescent="0.25">
      <c r="A680" s="77">
        <f t="shared" si="53"/>
        <v>574</v>
      </c>
      <c r="B680" s="89"/>
      <c r="C680" s="88">
        <v>106</v>
      </c>
      <c r="D680" s="89" t="s">
        <v>510</v>
      </c>
      <c r="E680" s="85">
        <v>50.847457627118651</v>
      </c>
      <c r="F680" s="85">
        <v>9.1525423728813564</v>
      </c>
      <c r="G680" s="85">
        <v>60</v>
      </c>
      <c r="H680" s="86" t="s">
        <v>399</v>
      </c>
      <c r="I680" s="87" t="s">
        <v>482</v>
      </c>
    </row>
    <row r="681" spans="1:9" ht="31.5" x14ac:dyDescent="0.25">
      <c r="A681" s="77">
        <f t="shared" si="53"/>
        <v>575</v>
      </c>
      <c r="B681" s="89"/>
      <c r="C681" s="88">
        <v>106</v>
      </c>
      <c r="D681" s="89" t="s">
        <v>511</v>
      </c>
      <c r="E681" s="85">
        <v>76.271186440677965</v>
      </c>
      <c r="F681" s="85">
        <v>13.728813559322035</v>
      </c>
      <c r="G681" s="85">
        <v>90</v>
      </c>
      <c r="H681" s="86" t="s">
        <v>399</v>
      </c>
      <c r="I681" s="87" t="s">
        <v>482</v>
      </c>
    </row>
    <row r="682" spans="1:9" ht="31.5" x14ac:dyDescent="0.25">
      <c r="A682" s="77">
        <f t="shared" si="53"/>
        <v>576</v>
      </c>
      <c r="B682" s="89"/>
      <c r="C682" s="88">
        <v>106</v>
      </c>
      <c r="D682" s="89" t="s">
        <v>512</v>
      </c>
      <c r="E682" s="126">
        <v>50.847457627118651</v>
      </c>
      <c r="F682" s="126">
        <v>9.1525423728813564</v>
      </c>
      <c r="G682" s="126">
        <v>60</v>
      </c>
      <c r="H682" s="127" t="s">
        <v>399</v>
      </c>
      <c r="I682" s="129" t="s">
        <v>482</v>
      </c>
    </row>
    <row r="683" spans="1:9" x14ac:dyDescent="0.25">
      <c r="A683" s="195" t="s">
        <v>514</v>
      </c>
      <c r="B683" s="196"/>
      <c r="C683" s="196"/>
      <c r="D683" s="196"/>
      <c r="E683" s="94"/>
      <c r="F683" s="109"/>
      <c r="G683" s="109"/>
      <c r="H683" s="110"/>
      <c r="I683" s="111"/>
    </row>
    <row r="684" spans="1:9" x14ac:dyDescent="0.25">
      <c r="A684" s="195" t="s">
        <v>476</v>
      </c>
      <c r="B684" s="196"/>
      <c r="C684" s="196"/>
      <c r="D684" s="196"/>
      <c r="E684" s="130"/>
      <c r="F684" s="131"/>
      <c r="G684" s="131"/>
      <c r="H684" s="132"/>
      <c r="I684" s="133"/>
    </row>
    <row r="685" spans="1:9" ht="31.5" x14ac:dyDescent="0.25">
      <c r="A685" s="77">
        <f>A682+1</f>
        <v>577</v>
      </c>
      <c r="B685" s="89"/>
      <c r="C685" s="88">
        <v>106</v>
      </c>
      <c r="D685" s="89" t="s">
        <v>515</v>
      </c>
      <c r="E685" s="123">
        <v>2033.898305084746</v>
      </c>
      <c r="F685" s="123">
        <v>366.10169491525431</v>
      </c>
      <c r="G685" s="123">
        <v>2400</v>
      </c>
      <c r="H685" s="124" t="s">
        <v>399</v>
      </c>
      <c r="I685" s="128" t="s">
        <v>482</v>
      </c>
    </row>
    <row r="686" spans="1:9" ht="31.5" x14ac:dyDescent="0.25">
      <c r="A686" s="77">
        <f t="shared" ref="A686:A696" si="54" xml:space="preserve"> A685+1</f>
        <v>578</v>
      </c>
      <c r="B686" s="89"/>
      <c r="C686" s="88">
        <v>106</v>
      </c>
      <c r="D686" s="89" t="s">
        <v>516</v>
      </c>
      <c r="E686" s="85">
        <v>1525.4237288135594</v>
      </c>
      <c r="F686" s="85">
        <v>274.57627118644069</v>
      </c>
      <c r="G686" s="85">
        <v>1800</v>
      </c>
      <c r="H686" s="86" t="s">
        <v>399</v>
      </c>
      <c r="I686" s="87" t="s">
        <v>482</v>
      </c>
    </row>
    <row r="687" spans="1:9" ht="31.5" x14ac:dyDescent="0.25">
      <c r="A687" s="77">
        <f t="shared" si="54"/>
        <v>579</v>
      </c>
      <c r="B687" s="89"/>
      <c r="C687" s="88">
        <v>106</v>
      </c>
      <c r="D687" s="89" t="s">
        <v>503</v>
      </c>
      <c r="E687" s="85">
        <v>762.71186440677968</v>
      </c>
      <c r="F687" s="85">
        <v>137.28813559322035</v>
      </c>
      <c r="G687" s="85">
        <v>900</v>
      </c>
      <c r="H687" s="86" t="s">
        <v>399</v>
      </c>
      <c r="I687" s="87" t="s">
        <v>482</v>
      </c>
    </row>
    <row r="688" spans="1:9" ht="31.5" x14ac:dyDescent="0.25">
      <c r="A688" s="77">
        <f t="shared" si="54"/>
        <v>580</v>
      </c>
      <c r="B688" s="89"/>
      <c r="C688" s="88">
        <v>106</v>
      </c>
      <c r="D688" s="89" t="s">
        <v>504</v>
      </c>
      <c r="E688" s="85">
        <v>355.93220338983048</v>
      </c>
      <c r="F688" s="85">
        <v>64.067796610169495</v>
      </c>
      <c r="G688" s="85">
        <v>420</v>
      </c>
      <c r="H688" s="86" t="s">
        <v>399</v>
      </c>
      <c r="I688" s="87" t="s">
        <v>482</v>
      </c>
    </row>
    <row r="689" spans="1:9" ht="31.5" x14ac:dyDescent="0.25">
      <c r="A689" s="77">
        <f t="shared" si="54"/>
        <v>581</v>
      </c>
      <c r="B689" s="89"/>
      <c r="C689" s="88">
        <v>106</v>
      </c>
      <c r="D689" s="89" t="s">
        <v>505</v>
      </c>
      <c r="E689" s="85">
        <v>2033.898305084746</v>
      </c>
      <c r="F689" s="85">
        <v>366.10169491525431</v>
      </c>
      <c r="G689" s="85">
        <v>2400</v>
      </c>
      <c r="H689" s="86" t="s">
        <v>399</v>
      </c>
      <c r="I689" s="87" t="s">
        <v>482</v>
      </c>
    </row>
    <row r="690" spans="1:9" ht="31.5" x14ac:dyDescent="0.25">
      <c r="A690" s="77">
        <f t="shared" si="54"/>
        <v>582</v>
      </c>
      <c r="B690" s="89"/>
      <c r="C690" s="88">
        <v>106</v>
      </c>
      <c r="D690" s="89" t="s">
        <v>506</v>
      </c>
      <c r="E690" s="85">
        <v>1525.4237288135594</v>
      </c>
      <c r="F690" s="85">
        <v>274.57627118644069</v>
      </c>
      <c r="G690" s="85">
        <v>1800</v>
      </c>
      <c r="H690" s="86" t="s">
        <v>399</v>
      </c>
      <c r="I690" s="87" t="s">
        <v>482</v>
      </c>
    </row>
    <row r="691" spans="1:9" ht="31.5" x14ac:dyDescent="0.25">
      <c r="A691" s="77">
        <f t="shared" si="54"/>
        <v>583</v>
      </c>
      <c r="B691" s="89"/>
      <c r="C691" s="88">
        <v>106</v>
      </c>
      <c r="D691" s="89" t="s">
        <v>507</v>
      </c>
      <c r="E691" s="85">
        <v>1525.4237288135594</v>
      </c>
      <c r="F691" s="85">
        <v>274.57627118644069</v>
      </c>
      <c r="G691" s="85">
        <v>1800</v>
      </c>
      <c r="H691" s="86" t="s">
        <v>399</v>
      </c>
      <c r="I691" s="87" t="s">
        <v>482</v>
      </c>
    </row>
    <row r="692" spans="1:9" ht="31.5" x14ac:dyDescent="0.25">
      <c r="A692" s="77">
        <f t="shared" si="54"/>
        <v>584</v>
      </c>
      <c r="B692" s="89"/>
      <c r="C692" s="88">
        <v>106</v>
      </c>
      <c r="D692" s="89" t="s">
        <v>508</v>
      </c>
      <c r="E692" s="85">
        <v>1016.949152542373</v>
      </c>
      <c r="F692" s="85">
        <v>183.05084745762716</v>
      </c>
      <c r="G692" s="85">
        <v>1200</v>
      </c>
      <c r="H692" s="86" t="s">
        <v>399</v>
      </c>
      <c r="I692" s="87" t="s">
        <v>482</v>
      </c>
    </row>
    <row r="693" spans="1:9" ht="31.5" x14ac:dyDescent="0.25">
      <c r="A693" s="77">
        <f t="shared" si="54"/>
        <v>585</v>
      </c>
      <c r="B693" s="89"/>
      <c r="C693" s="88">
        <v>106</v>
      </c>
      <c r="D693" s="89" t="s">
        <v>509</v>
      </c>
      <c r="E693" s="85">
        <v>762.71186440677968</v>
      </c>
      <c r="F693" s="85">
        <v>137.28813559322035</v>
      </c>
      <c r="G693" s="85">
        <v>900</v>
      </c>
      <c r="H693" s="86" t="s">
        <v>399</v>
      </c>
      <c r="I693" s="87" t="s">
        <v>482</v>
      </c>
    </row>
    <row r="694" spans="1:9" ht="31.5" x14ac:dyDescent="0.25">
      <c r="A694" s="77">
        <f t="shared" si="54"/>
        <v>586</v>
      </c>
      <c r="B694" s="89"/>
      <c r="C694" s="88">
        <v>106</v>
      </c>
      <c r="D694" s="89" t="s">
        <v>510</v>
      </c>
      <c r="E694" s="85">
        <v>355.93220338983048</v>
      </c>
      <c r="F694" s="85">
        <v>64.067796610169495</v>
      </c>
      <c r="G694" s="85">
        <v>420</v>
      </c>
      <c r="H694" s="86" t="s">
        <v>399</v>
      </c>
      <c r="I694" s="87" t="s">
        <v>482</v>
      </c>
    </row>
    <row r="695" spans="1:9" ht="31.5" x14ac:dyDescent="0.25">
      <c r="A695" s="77">
        <f t="shared" si="54"/>
        <v>587</v>
      </c>
      <c r="B695" s="89"/>
      <c r="C695" s="88">
        <v>106</v>
      </c>
      <c r="D695" s="89" t="s">
        <v>511</v>
      </c>
      <c r="E695" s="85">
        <v>762.71186440677968</v>
      </c>
      <c r="F695" s="85">
        <v>137.28813559322035</v>
      </c>
      <c r="G695" s="85">
        <v>900</v>
      </c>
      <c r="H695" s="86" t="s">
        <v>399</v>
      </c>
      <c r="I695" s="87" t="s">
        <v>482</v>
      </c>
    </row>
    <row r="696" spans="1:9" ht="31.5" x14ac:dyDescent="0.25">
      <c r="A696" s="77">
        <f t="shared" si="54"/>
        <v>588</v>
      </c>
      <c r="B696" s="89"/>
      <c r="C696" s="88">
        <v>106</v>
      </c>
      <c r="D696" s="89" t="s">
        <v>512</v>
      </c>
      <c r="E696" s="85">
        <v>355.93220338983048</v>
      </c>
      <c r="F696" s="85">
        <v>64.067796610169495</v>
      </c>
      <c r="G696" s="85">
        <v>420</v>
      </c>
      <c r="H696" s="86" t="s">
        <v>399</v>
      </c>
      <c r="I696" s="87" t="s">
        <v>482</v>
      </c>
    </row>
    <row r="697" spans="1:9" x14ac:dyDescent="0.25">
      <c r="A697" s="195" t="s">
        <v>472</v>
      </c>
      <c r="B697" s="196"/>
      <c r="C697" s="196"/>
      <c r="D697" s="196"/>
      <c r="E697" s="79"/>
      <c r="F697" s="79"/>
      <c r="G697" s="79"/>
      <c r="H697" s="80"/>
      <c r="I697" s="81"/>
    </row>
    <row r="698" spans="1:9" x14ac:dyDescent="0.25">
      <c r="A698" s="195" t="s">
        <v>473</v>
      </c>
      <c r="B698" s="196"/>
      <c r="C698" s="196"/>
      <c r="D698" s="196"/>
      <c r="E698" s="79"/>
      <c r="F698" s="79"/>
      <c r="G698" s="79"/>
      <c r="H698" s="80"/>
      <c r="I698" s="81"/>
    </row>
    <row r="699" spans="1:9" ht="31.5" x14ac:dyDescent="0.25">
      <c r="A699" s="77">
        <f>A696+1</f>
        <v>589</v>
      </c>
      <c r="B699" s="89"/>
      <c r="C699" s="88">
        <v>106</v>
      </c>
      <c r="D699" s="89" t="s">
        <v>517</v>
      </c>
      <c r="E699" s="85">
        <v>1525.4237288135594</v>
      </c>
      <c r="F699" s="85">
        <v>274.57627118644069</v>
      </c>
      <c r="G699" s="85">
        <v>1800</v>
      </c>
      <c r="H699" s="86" t="s">
        <v>399</v>
      </c>
      <c r="I699" s="87" t="s">
        <v>482</v>
      </c>
    </row>
    <row r="700" spans="1:9" ht="31.5" x14ac:dyDescent="0.25">
      <c r="A700" s="77">
        <f t="shared" ref="A700:A710" si="55" xml:space="preserve"> A699+1</f>
        <v>590</v>
      </c>
      <c r="B700" s="89"/>
      <c r="C700" s="88">
        <v>106</v>
      </c>
      <c r="D700" s="89" t="s">
        <v>516</v>
      </c>
      <c r="E700" s="85">
        <v>1016.949152542373</v>
      </c>
      <c r="F700" s="85">
        <v>183.05084745762716</v>
      </c>
      <c r="G700" s="85">
        <v>1200</v>
      </c>
      <c r="H700" s="86" t="s">
        <v>399</v>
      </c>
      <c r="I700" s="87" t="s">
        <v>482</v>
      </c>
    </row>
    <row r="701" spans="1:9" ht="31.5" x14ac:dyDescent="0.25">
      <c r="A701" s="77">
        <f t="shared" si="55"/>
        <v>591</v>
      </c>
      <c r="B701" s="89"/>
      <c r="C701" s="88">
        <v>106</v>
      </c>
      <c r="D701" s="89" t="s">
        <v>503</v>
      </c>
      <c r="E701" s="85">
        <v>508.47457627118649</v>
      </c>
      <c r="F701" s="85">
        <v>91.525423728813578</v>
      </c>
      <c r="G701" s="85">
        <v>600</v>
      </c>
      <c r="H701" s="86" t="s">
        <v>399</v>
      </c>
      <c r="I701" s="87" t="s">
        <v>482</v>
      </c>
    </row>
    <row r="702" spans="1:9" ht="31.5" x14ac:dyDescent="0.25">
      <c r="A702" s="77">
        <f t="shared" si="55"/>
        <v>592</v>
      </c>
      <c r="B702" s="89"/>
      <c r="C702" s="88">
        <v>106</v>
      </c>
      <c r="D702" s="89" t="s">
        <v>504</v>
      </c>
      <c r="E702" s="85">
        <v>355.93220338983048</v>
      </c>
      <c r="F702" s="85">
        <v>64.067796610169495</v>
      </c>
      <c r="G702" s="85">
        <v>420</v>
      </c>
      <c r="H702" s="86" t="s">
        <v>399</v>
      </c>
      <c r="I702" s="87" t="s">
        <v>482</v>
      </c>
    </row>
    <row r="703" spans="1:9" ht="31.5" x14ac:dyDescent="0.25">
      <c r="A703" s="77">
        <f t="shared" si="55"/>
        <v>593</v>
      </c>
      <c r="B703" s="89"/>
      <c r="C703" s="88">
        <v>106</v>
      </c>
      <c r="D703" s="89" t="s">
        <v>505</v>
      </c>
      <c r="E703" s="85">
        <v>1525.4237288135594</v>
      </c>
      <c r="F703" s="85">
        <v>274.57627118644069</v>
      </c>
      <c r="G703" s="85">
        <v>1800</v>
      </c>
      <c r="H703" s="86" t="s">
        <v>399</v>
      </c>
      <c r="I703" s="87" t="s">
        <v>482</v>
      </c>
    </row>
    <row r="704" spans="1:9" ht="31.5" x14ac:dyDescent="0.25">
      <c r="A704" s="77">
        <f t="shared" si="55"/>
        <v>594</v>
      </c>
      <c r="B704" s="89"/>
      <c r="C704" s="88">
        <v>106</v>
      </c>
      <c r="D704" s="89" t="s">
        <v>506</v>
      </c>
      <c r="E704" s="85">
        <v>1016.949152542373</v>
      </c>
      <c r="F704" s="85">
        <v>183.05084745762716</v>
      </c>
      <c r="G704" s="85">
        <v>1200</v>
      </c>
      <c r="H704" s="86" t="s">
        <v>399</v>
      </c>
      <c r="I704" s="87" t="s">
        <v>482</v>
      </c>
    </row>
    <row r="705" spans="1:9" ht="31.5" x14ac:dyDescent="0.25">
      <c r="A705" s="77">
        <f t="shared" si="55"/>
        <v>595</v>
      </c>
      <c r="B705" s="89"/>
      <c r="C705" s="88">
        <v>106</v>
      </c>
      <c r="D705" s="89" t="s">
        <v>507</v>
      </c>
      <c r="E705" s="85">
        <v>762.71186440677968</v>
      </c>
      <c r="F705" s="85">
        <v>137.28813559322035</v>
      </c>
      <c r="G705" s="85">
        <v>900</v>
      </c>
      <c r="H705" s="86" t="s">
        <v>399</v>
      </c>
      <c r="I705" s="87" t="s">
        <v>482</v>
      </c>
    </row>
    <row r="706" spans="1:9" ht="31.5" x14ac:dyDescent="0.25">
      <c r="A706" s="77">
        <f t="shared" si="55"/>
        <v>596</v>
      </c>
      <c r="B706" s="89"/>
      <c r="C706" s="88">
        <v>106</v>
      </c>
      <c r="D706" s="89" t="s">
        <v>508</v>
      </c>
      <c r="E706" s="85">
        <v>508.47457627118649</v>
      </c>
      <c r="F706" s="85">
        <v>91.525423728813578</v>
      </c>
      <c r="G706" s="85">
        <v>600</v>
      </c>
      <c r="H706" s="86" t="s">
        <v>399</v>
      </c>
      <c r="I706" s="87" t="s">
        <v>482</v>
      </c>
    </row>
    <row r="707" spans="1:9" ht="31.5" x14ac:dyDescent="0.25">
      <c r="A707" s="77">
        <f t="shared" si="55"/>
        <v>597</v>
      </c>
      <c r="B707" s="89"/>
      <c r="C707" s="88">
        <v>106</v>
      </c>
      <c r="D707" s="89" t="s">
        <v>509</v>
      </c>
      <c r="E707" s="85">
        <v>508.47457627118649</v>
      </c>
      <c r="F707" s="85">
        <v>91.525423728813578</v>
      </c>
      <c r="G707" s="85">
        <v>600</v>
      </c>
      <c r="H707" s="86" t="s">
        <v>399</v>
      </c>
      <c r="I707" s="87" t="s">
        <v>482</v>
      </c>
    </row>
    <row r="708" spans="1:9" ht="31.5" x14ac:dyDescent="0.25">
      <c r="A708" s="77">
        <f t="shared" si="55"/>
        <v>598</v>
      </c>
      <c r="B708" s="89"/>
      <c r="C708" s="88">
        <v>106</v>
      </c>
      <c r="D708" s="89" t="s">
        <v>510</v>
      </c>
      <c r="E708" s="85">
        <v>355.93220338983048</v>
      </c>
      <c r="F708" s="85">
        <v>64.067796610169495</v>
      </c>
      <c r="G708" s="85">
        <v>420</v>
      </c>
      <c r="H708" s="86" t="s">
        <v>399</v>
      </c>
      <c r="I708" s="87" t="s">
        <v>482</v>
      </c>
    </row>
    <row r="709" spans="1:9" ht="31.5" x14ac:dyDescent="0.25">
      <c r="A709" s="77">
        <f t="shared" si="55"/>
        <v>599</v>
      </c>
      <c r="B709" s="89"/>
      <c r="C709" s="88">
        <v>106</v>
      </c>
      <c r="D709" s="89" t="s">
        <v>511</v>
      </c>
      <c r="E709" s="85">
        <v>508.47457627118649</v>
      </c>
      <c r="F709" s="85">
        <v>91.525423728813578</v>
      </c>
      <c r="G709" s="85">
        <v>600</v>
      </c>
      <c r="H709" s="86" t="s">
        <v>399</v>
      </c>
      <c r="I709" s="87" t="s">
        <v>482</v>
      </c>
    </row>
    <row r="710" spans="1:9" ht="31.5" x14ac:dyDescent="0.25">
      <c r="A710" s="77">
        <f t="shared" si="55"/>
        <v>600</v>
      </c>
      <c r="B710" s="89"/>
      <c r="C710" s="88">
        <v>106</v>
      </c>
      <c r="D710" s="89" t="s">
        <v>512</v>
      </c>
      <c r="E710" s="85">
        <v>355.93220338983048</v>
      </c>
      <c r="F710" s="85">
        <v>64.067796610169495</v>
      </c>
      <c r="G710" s="85">
        <v>420</v>
      </c>
      <c r="H710" s="86" t="s">
        <v>399</v>
      </c>
      <c r="I710" s="87" t="s">
        <v>482</v>
      </c>
    </row>
    <row r="711" spans="1:9" x14ac:dyDescent="0.25">
      <c r="A711" s="195" t="s">
        <v>474</v>
      </c>
      <c r="B711" s="196"/>
      <c r="C711" s="196"/>
      <c r="D711" s="196"/>
      <c r="E711" s="94"/>
      <c r="F711" s="109"/>
      <c r="G711" s="109"/>
      <c r="H711" s="110"/>
      <c r="I711" s="111"/>
    </row>
    <row r="712" spans="1:9" ht="31.5" x14ac:dyDescent="0.25">
      <c r="A712" s="77">
        <f>A710+1</f>
        <v>601</v>
      </c>
      <c r="B712" s="89"/>
      <c r="C712" s="88">
        <v>106</v>
      </c>
      <c r="D712" s="89" t="s">
        <v>517</v>
      </c>
      <c r="E712" s="85">
        <v>813.55932203389841</v>
      </c>
      <c r="F712" s="85">
        <v>146.4406779661017</v>
      </c>
      <c r="G712" s="85">
        <v>960</v>
      </c>
      <c r="H712" s="86" t="s">
        <v>399</v>
      </c>
      <c r="I712" s="87" t="s">
        <v>482</v>
      </c>
    </row>
    <row r="713" spans="1:9" ht="31.5" x14ac:dyDescent="0.25">
      <c r="A713" s="77">
        <f t="shared" ref="A713:A723" si="56" xml:space="preserve"> A712+1</f>
        <v>602</v>
      </c>
      <c r="B713" s="89"/>
      <c r="C713" s="88">
        <v>106</v>
      </c>
      <c r="D713" s="89" t="s">
        <v>516</v>
      </c>
      <c r="E713" s="85">
        <v>508.47457627118649</v>
      </c>
      <c r="F713" s="85">
        <v>91.525423728813578</v>
      </c>
      <c r="G713" s="85">
        <v>600</v>
      </c>
      <c r="H713" s="86" t="s">
        <v>399</v>
      </c>
      <c r="I713" s="87" t="s">
        <v>482</v>
      </c>
    </row>
    <row r="714" spans="1:9" ht="31.5" x14ac:dyDescent="0.25">
      <c r="A714" s="77">
        <f t="shared" si="56"/>
        <v>603</v>
      </c>
      <c r="B714" s="89"/>
      <c r="C714" s="88">
        <v>106</v>
      </c>
      <c r="D714" s="89" t="s">
        <v>503</v>
      </c>
      <c r="E714" s="85">
        <v>254.23728813559325</v>
      </c>
      <c r="F714" s="85">
        <v>45.762711864406789</v>
      </c>
      <c r="G714" s="85">
        <v>300</v>
      </c>
      <c r="H714" s="86" t="s">
        <v>399</v>
      </c>
      <c r="I714" s="87" t="s">
        <v>482</v>
      </c>
    </row>
    <row r="715" spans="1:9" ht="31.5" x14ac:dyDescent="0.25">
      <c r="A715" s="77">
        <f t="shared" si="56"/>
        <v>604</v>
      </c>
      <c r="B715" s="89"/>
      <c r="C715" s="88">
        <v>106</v>
      </c>
      <c r="D715" s="89" t="s">
        <v>504</v>
      </c>
      <c r="E715" s="85">
        <v>152.54237288135593</v>
      </c>
      <c r="F715" s="85">
        <v>27.457627118644069</v>
      </c>
      <c r="G715" s="85">
        <v>180</v>
      </c>
      <c r="H715" s="86" t="s">
        <v>399</v>
      </c>
      <c r="I715" s="87" t="s">
        <v>482</v>
      </c>
    </row>
    <row r="716" spans="1:9" ht="31.5" x14ac:dyDescent="0.25">
      <c r="A716" s="77">
        <f t="shared" si="56"/>
        <v>605</v>
      </c>
      <c r="B716" s="89"/>
      <c r="C716" s="88">
        <v>106</v>
      </c>
      <c r="D716" s="89" t="s">
        <v>505</v>
      </c>
      <c r="E716" s="85">
        <v>813.55932203389841</v>
      </c>
      <c r="F716" s="85">
        <v>146.4406779661017</v>
      </c>
      <c r="G716" s="85">
        <v>960</v>
      </c>
      <c r="H716" s="86" t="s">
        <v>399</v>
      </c>
      <c r="I716" s="87" t="s">
        <v>482</v>
      </c>
    </row>
    <row r="717" spans="1:9" ht="31.5" x14ac:dyDescent="0.25">
      <c r="A717" s="77">
        <f t="shared" si="56"/>
        <v>606</v>
      </c>
      <c r="B717" s="89"/>
      <c r="C717" s="88">
        <v>106</v>
      </c>
      <c r="D717" s="89" t="s">
        <v>506</v>
      </c>
      <c r="E717" s="85">
        <v>508.47457627118649</v>
      </c>
      <c r="F717" s="85">
        <v>91.525423728813578</v>
      </c>
      <c r="G717" s="85">
        <v>600</v>
      </c>
      <c r="H717" s="86" t="s">
        <v>399</v>
      </c>
      <c r="I717" s="87" t="s">
        <v>482</v>
      </c>
    </row>
    <row r="718" spans="1:9" ht="31.5" x14ac:dyDescent="0.25">
      <c r="A718" s="77">
        <f t="shared" si="56"/>
        <v>607</v>
      </c>
      <c r="B718" s="89"/>
      <c r="C718" s="88">
        <v>106</v>
      </c>
      <c r="D718" s="89" t="s">
        <v>507</v>
      </c>
      <c r="E718" s="85">
        <v>406.77966101694921</v>
      </c>
      <c r="F718" s="85">
        <v>73.220338983050851</v>
      </c>
      <c r="G718" s="85">
        <v>480</v>
      </c>
      <c r="H718" s="86" t="s">
        <v>399</v>
      </c>
      <c r="I718" s="87" t="s">
        <v>482</v>
      </c>
    </row>
    <row r="719" spans="1:9" ht="31.5" x14ac:dyDescent="0.25">
      <c r="A719" s="77">
        <f t="shared" si="56"/>
        <v>608</v>
      </c>
      <c r="B719" s="89"/>
      <c r="C719" s="88">
        <v>106</v>
      </c>
      <c r="D719" s="89" t="s">
        <v>508</v>
      </c>
      <c r="E719" s="85">
        <v>305.08474576271186</v>
      </c>
      <c r="F719" s="85">
        <v>54.915254237288138</v>
      </c>
      <c r="G719" s="85">
        <v>360</v>
      </c>
      <c r="H719" s="86" t="s">
        <v>399</v>
      </c>
      <c r="I719" s="87" t="s">
        <v>482</v>
      </c>
    </row>
    <row r="720" spans="1:9" ht="31.5" x14ac:dyDescent="0.25">
      <c r="A720" s="77">
        <f t="shared" si="56"/>
        <v>609</v>
      </c>
      <c r="B720" s="89"/>
      <c r="C720" s="88">
        <v>106</v>
      </c>
      <c r="D720" s="89" t="s">
        <v>509</v>
      </c>
      <c r="E720" s="85">
        <v>254.23728813559325</v>
      </c>
      <c r="F720" s="85">
        <v>45.762711864406789</v>
      </c>
      <c r="G720" s="85">
        <v>300</v>
      </c>
      <c r="H720" s="86" t="s">
        <v>399</v>
      </c>
      <c r="I720" s="87" t="s">
        <v>482</v>
      </c>
    </row>
    <row r="721" spans="1:9" ht="31.5" x14ac:dyDescent="0.25">
      <c r="A721" s="77">
        <f t="shared" si="56"/>
        <v>610</v>
      </c>
      <c r="B721" s="89"/>
      <c r="C721" s="88">
        <v>106</v>
      </c>
      <c r="D721" s="89" t="s">
        <v>510</v>
      </c>
      <c r="E721" s="85">
        <v>152.54237288135593</v>
      </c>
      <c r="F721" s="85">
        <v>27.457627118644069</v>
      </c>
      <c r="G721" s="85">
        <v>180</v>
      </c>
      <c r="H721" s="86" t="s">
        <v>399</v>
      </c>
      <c r="I721" s="87" t="s">
        <v>482</v>
      </c>
    </row>
    <row r="722" spans="1:9" ht="31.5" x14ac:dyDescent="0.25">
      <c r="A722" s="77">
        <f t="shared" si="56"/>
        <v>611</v>
      </c>
      <c r="B722" s="89"/>
      <c r="C722" s="88">
        <v>106</v>
      </c>
      <c r="D722" s="89" t="s">
        <v>511</v>
      </c>
      <c r="E722" s="85">
        <v>254.23728813559325</v>
      </c>
      <c r="F722" s="85">
        <v>45.762711864406789</v>
      </c>
      <c r="G722" s="85">
        <v>300</v>
      </c>
      <c r="H722" s="86" t="s">
        <v>399</v>
      </c>
      <c r="I722" s="87" t="s">
        <v>482</v>
      </c>
    </row>
    <row r="723" spans="1:9" ht="31.5" x14ac:dyDescent="0.25">
      <c r="A723" s="77">
        <f t="shared" si="56"/>
        <v>612</v>
      </c>
      <c r="B723" s="89"/>
      <c r="C723" s="88">
        <v>106</v>
      </c>
      <c r="D723" s="89" t="s">
        <v>512</v>
      </c>
      <c r="E723" s="85">
        <v>152.54237288135593</v>
      </c>
      <c r="F723" s="85">
        <v>27.457627118644069</v>
      </c>
      <c r="G723" s="85">
        <v>180</v>
      </c>
      <c r="H723" s="86" t="s">
        <v>399</v>
      </c>
      <c r="I723" s="87" t="s">
        <v>482</v>
      </c>
    </row>
    <row r="724" spans="1:9" x14ac:dyDescent="0.25">
      <c r="A724" s="195" t="s">
        <v>475</v>
      </c>
      <c r="B724" s="196"/>
      <c r="C724" s="196"/>
      <c r="D724" s="196"/>
      <c r="E724" s="94"/>
      <c r="F724" s="109"/>
      <c r="G724" s="109"/>
      <c r="H724" s="110"/>
      <c r="I724" s="111"/>
    </row>
    <row r="725" spans="1:9" ht="31.5" x14ac:dyDescent="0.25">
      <c r="A725" s="77">
        <f>A723+1</f>
        <v>613</v>
      </c>
      <c r="B725" s="89"/>
      <c r="C725" s="88">
        <v>106</v>
      </c>
      <c r="D725" s="89" t="s">
        <v>517</v>
      </c>
      <c r="E725" s="85">
        <v>203.3898305084746</v>
      </c>
      <c r="F725" s="85">
        <v>36.610169491525426</v>
      </c>
      <c r="G725" s="85">
        <v>240</v>
      </c>
      <c r="H725" s="86" t="s">
        <v>399</v>
      </c>
      <c r="I725" s="87" t="s">
        <v>482</v>
      </c>
    </row>
    <row r="726" spans="1:9" ht="31.5" x14ac:dyDescent="0.25">
      <c r="A726" s="77">
        <f t="shared" ref="A726:A736" si="57" xml:space="preserve"> A725+1</f>
        <v>614</v>
      </c>
      <c r="B726" s="89"/>
      <c r="C726" s="88">
        <v>106</v>
      </c>
      <c r="D726" s="89" t="s">
        <v>516</v>
      </c>
      <c r="E726" s="85">
        <v>152.54237288135593</v>
      </c>
      <c r="F726" s="85">
        <v>27.457627118644069</v>
      </c>
      <c r="G726" s="85">
        <v>180</v>
      </c>
      <c r="H726" s="86" t="s">
        <v>399</v>
      </c>
      <c r="I726" s="87" t="s">
        <v>482</v>
      </c>
    </row>
    <row r="727" spans="1:9" ht="31.5" x14ac:dyDescent="0.25">
      <c r="A727" s="77">
        <f t="shared" si="57"/>
        <v>615</v>
      </c>
      <c r="B727" s="89"/>
      <c r="C727" s="88">
        <v>106</v>
      </c>
      <c r="D727" s="89" t="s">
        <v>503</v>
      </c>
      <c r="E727" s="85">
        <v>76.271186440677965</v>
      </c>
      <c r="F727" s="85">
        <v>13.728813559322035</v>
      </c>
      <c r="G727" s="85">
        <v>90</v>
      </c>
      <c r="H727" s="86" t="s">
        <v>399</v>
      </c>
      <c r="I727" s="87" t="s">
        <v>482</v>
      </c>
    </row>
    <row r="728" spans="1:9" ht="31.5" x14ac:dyDescent="0.25">
      <c r="A728" s="77">
        <f t="shared" si="57"/>
        <v>616</v>
      </c>
      <c r="B728" s="89"/>
      <c r="C728" s="88">
        <v>106</v>
      </c>
      <c r="D728" s="89" t="s">
        <v>504</v>
      </c>
      <c r="E728" s="85">
        <v>50.847457627118651</v>
      </c>
      <c r="F728" s="85">
        <v>9.1525423728813564</v>
      </c>
      <c r="G728" s="85">
        <v>60</v>
      </c>
      <c r="H728" s="86" t="s">
        <v>399</v>
      </c>
      <c r="I728" s="87" t="s">
        <v>482</v>
      </c>
    </row>
    <row r="729" spans="1:9" ht="31.5" x14ac:dyDescent="0.25">
      <c r="A729" s="77">
        <f t="shared" si="57"/>
        <v>617</v>
      </c>
      <c r="B729" s="89"/>
      <c r="C729" s="88">
        <v>106</v>
      </c>
      <c r="D729" s="89" t="s">
        <v>505</v>
      </c>
      <c r="E729" s="85">
        <v>203.3898305084746</v>
      </c>
      <c r="F729" s="85">
        <v>36.610169491525426</v>
      </c>
      <c r="G729" s="85">
        <v>240</v>
      </c>
      <c r="H729" s="86" t="s">
        <v>399</v>
      </c>
      <c r="I729" s="87" t="s">
        <v>482</v>
      </c>
    </row>
    <row r="730" spans="1:9" ht="31.5" x14ac:dyDescent="0.25">
      <c r="A730" s="77">
        <f t="shared" si="57"/>
        <v>618</v>
      </c>
      <c r="B730" s="89"/>
      <c r="C730" s="88">
        <v>106</v>
      </c>
      <c r="D730" s="89" t="s">
        <v>506</v>
      </c>
      <c r="E730" s="85">
        <v>152.54237288135593</v>
      </c>
      <c r="F730" s="85">
        <v>27.457627118644069</v>
      </c>
      <c r="G730" s="85">
        <v>180</v>
      </c>
      <c r="H730" s="86" t="s">
        <v>399</v>
      </c>
      <c r="I730" s="87" t="s">
        <v>482</v>
      </c>
    </row>
    <row r="731" spans="1:9" ht="31.5" x14ac:dyDescent="0.25">
      <c r="A731" s="77">
        <f t="shared" si="57"/>
        <v>619</v>
      </c>
      <c r="B731" s="89"/>
      <c r="C731" s="88">
        <v>106</v>
      </c>
      <c r="D731" s="89" t="s">
        <v>507</v>
      </c>
      <c r="E731" s="85">
        <v>152.54237288135593</v>
      </c>
      <c r="F731" s="85">
        <v>27.457627118644069</v>
      </c>
      <c r="G731" s="85">
        <v>180</v>
      </c>
      <c r="H731" s="86" t="s">
        <v>399</v>
      </c>
      <c r="I731" s="87" t="s">
        <v>482</v>
      </c>
    </row>
    <row r="732" spans="1:9" ht="31.5" x14ac:dyDescent="0.25">
      <c r="A732" s="77">
        <f t="shared" si="57"/>
        <v>620</v>
      </c>
      <c r="B732" s="89"/>
      <c r="C732" s="88">
        <v>106</v>
      </c>
      <c r="D732" s="89" t="s">
        <v>508</v>
      </c>
      <c r="E732" s="85">
        <v>101.6949152542373</v>
      </c>
      <c r="F732" s="85">
        <v>18.305084745762713</v>
      </c>
      <c r="G732" s="85">
        <v>120</v>
      </c>
      <c r="H732" s="86" t="s">
        <v>399</v>
      </c>
      <c r="I732" s="87" t="s">
        <v>482</v>
      </c>
    </row>
    <row r="733" spans="1:9" ht="31.5" x14ac:dyDescent="0.25">
      <c r="A733" s="77">
        <f t="shared" si="57"/>
        <v>621</v>
      </c>
      <c r="B733" s="89"/>
      <c r="C733" s="88">
        <v>106</v>
      </c>
      <c r="D733" s="89" t="s">
        <v>509</v>
      </c>
      <c r="E733" s="85">
        <v>76.271186440677965</v>
      </c>
      <c r="F733" s="85">
        <v>13.728813559322035</v>
      </c>
      <c r="G733" s="85">
        <v>90</v>
      </c>
      <c r="H733" s="86" t="s">
        <v>399</v>
      </c>
      <c r="I733" s="87" t="s">
        <v>482</v>
      </c>
    </row>
    <row r="734" spans="1:9" ht="31.5" x14ac:dyDescent="0.25">
      <c r="A734" s="77">
        <f t="shared" si="57"/>
        <v>622</v>
      </c>
      <c r="B734" s="89"/>
      <c r="C734" s="88">
        <v>106</v>
      </c>
      <c r="D734" s="89" t="s">
        <v>510</v>
      </c>
      <c r="E734" s="85">
        <v>50.847457627118651</v>
      </c>
      <c r="F734" s="85">
        <v>9.1525423728813564</v>
      </c>
      <c r="G734" s="85">
        <v>60</v>
      </c>
      <c r="H734" s="86" t="s">
        <v>399</v>
      </c>
      <c r="I734" s="87" t="s">
        <v>482</v>
      </c>
    </row>
    <row r="735" spans="1:9" ht="31.5" x14ac:dyDescent="0.25">
      <c r="A735" s="77">
        <f t="shared" si="57"/>
        <v>623</v>
      </c>
      <c r="B735" s="89"/>
      <c r="C735" s="88">
        <v>106</v>
      </c>
      <c r="D735" s="89" t="s">
        <v>511</v>
      </c>
      <c r="E735" s="85">
        <v>76.271186440677965</v>
      </c>
      <c r="F735" s="85">
        <v>13.728813559322035</v>
      </c>
      <c r="G735" s="85">
        <v>90</v>
      </c>
      <c r="H735" s="86" t="s">
        <v>399</v>
      </c>
      <c r="I735" s="87" t="s">
        <v>482</v>
      </c>
    </row>
    <row r="736" spans="1:9" ht="31.5" x14ac:dyDescent="0.25">
      <c r="A736" s="77">
        <f t="shared" si="57"/>
        <v>624</v>
      </c>
      <c r="B736" s="89"/>
      <c r="C736" s="88">
        <v>106</v>
      </c>
      <c r="D736" s="89" t="s">
        <v>512</v>
      </c>
      <c r="E736" s="85">
        <v>50.847457627118651</v>
      </c>
      <c r="F736" s="85">
        <v>9.1525423728813564</v>
      </c>
      <c r="G736" s="85">
        <v>60</v>
      </c>
      <c r="H736" s="86" t="s">
        <v>399</v>
      </c>
      <c r="I736" s="87" t="s">
        <v>482</v>
      </c>
    </row>
    <row r="737" spans="1:9" x14ac:dyDescent="0.25">
      <c r="A737" s="195" t="s">
        <v>518</v>
      </c>
      <c r="B737" s="196"/>
      <c r="C737" s="196"/>
      <c r="D737" s="196"/>
      <c r="E737" s="94"/>
      <c r="F737" s="109"/>
      <c r="G737" s="109"/>
      <c r="H737" s="110"/>
      <c r="I737" s="111"/>
    </row>
    <row r="738" spans="1:9" x14ac:dyDescent="0.25">
      <c r="A738" s="195" t="s">
        <v>519</v>
      </c>
      <c r="B738" s="196"/>
      <c r="C738" s="196"/>
      <c r="D738" s="196"/>
      <c r="E738" s="94"/>
      <c r="F738" s="109"/>
      <c r="G738" s="109"/>
      <c r="H738" s="110"/>
      <c r="I738" s="111"/>
    </row>
    <row r="739" spans="1:9" ht="31.5" x14ac:dyDescent="0.25">
      <c r="A739" s="77">
        <f xml:space="preserve"> A736+1</f>
        <v>625</v>
      </c>
      <c r="B739" s="89"/>
      <c r="C739" s="88">
        <v>106</v>
      </c>
      <c r="D739" s="89" t="s">
        <v>520</v>
      </c>
      <c r="E739" s="85">
        <v>254.23728813559325</v>
      </c>
      <c r="F739" s="85">
        <v>45.762711864406789</v>
      </c>
      <c r="G739" s="85">
        <v>300</v>
      </c>
      <c r="H739" s="86" t="s">
        <v>399</v>
      </c>
      <c r="I739" s="87" t="s">
        <v>482</v>
      </c>
    </row>
    <row r="740" spans="1:9" ht="31.5" x14ac:dyDescent="0.25">
      <c r="A740" s="77">
        <f xml:space="preserve"> A739+1</f>
        <v>626</v>
      </c>
      <c r="B740" s="89"/>
      <c r="C740" s="88">
        <v>106</v>
      </c>
      <c r="D740" s="89" t="s">
        <v>521</v>
      </c>
      <c r="E740" s="85">
        <v>152.54237288135593</v>
      </c>
      <c r="F740" s="85">
        <v>27.457627118644069</v>
      </c>
      <c r="G740" s="85">
        <v>180</v>
      </c>
      <c r="H740" s="86" t="s">
        <v>399</v>
      </c>
      <c r="I740" s="87" t="s">
        <v>482</v>
      </c>
    </row>
    <row r="741" spans="1:9" ht="31.5" x14ac:dyDescent="0.25">
      <c r="A741" s="77">
        <f xml:space="preserve"> A740+1</f>
        <v>627</v>
      </c>
      <c r="B741" s="89"/>
      <c r="C741" s="88">
        <v>106</v>
      </c>
      <c r="D741" s="89" t="s">
        <v>522</v>
      </c>
      <c r="E741" s="85">
        <v>101.6949152542373</v>
      </c>
      <c r="F741" s="85">
        <v>18.305084745762713</v>
      </c>
      <c r="G741" s="85">
        <v>120</v>
      </c>
      <c r="H741" s="86" t="s">
        <v>399</v>
      </c>
      <c r="I741" s="87" t="s">
        <v>482</v>
      </c>
    </row>
    <row r="742" spans="1:9" ht="31.5" x14ac:dyDescent="0.25">
      <c r="A742" s="77">
        <f xml:space="preserve"> A741+1</f>
        <v>628</v>
      </c>
      <c r="B742" s="89"/>
      <c r="C742" s="88">
        <v>106</v>
      </c>
      <c r="D742" s="89" t="s">
        <v>523</v>
      </c>
      <c r="E742" s="85">
        <v>50.847457627118651</v>
      </c>
      <c r="F742" s="85">
        <v>9.1525423728813564</v>
      </c>
      <c r="G742" s="85">
        <v>60</v>
      </c>
      <c r="H742" s="86" t="s">
        <v>399</v>
      </c>
      <c r="I742" s="87" t="s">
        <v>482</v>
      </c>
    </row>
    <row r="743" spans="1:9" x14ac:dyDescent="0.25">
      <c r="A743" s="195" t="s">
        <v>524</v>
      </c>
      <c r="B743" s="196"/>
      <c r="C743" s="196"/>
      <c r="D743" s="196"/>
      <c r="E743" s="94"/>
      <c r="F743" s="109"/>
      <c r="G743" s="109"/>
      <c r="H743" s="110"/>
      <c r="I743" s="111"/>
    </row>
    <row r="744" spans="1:9" ht="31.5" x14ac:dyDescent="0.25">
      <c r="A744" s="77">
        <f>A742+1</f>
        <v>629</v>
      </c>
      <c r="B744" s="89"/>
      <c r="C744" s="88">
        <v>106</v>
      </c>
      <c r="D744" s="89" t="s">
        <v>520</v>
      </c>
      <c r="E744" s="85">
        <v>508.47457627118649</v>
      </c>
      <c r="F744" s="85">
        <v>91.525423728813578</v>
      </c>
      <c r="G744" s="85">
        <v>600</v>
      </c>
      <c r="H744" s="86" t="s">
        <v>399</v>
      </c>
      <c r="I744" s="87" t="s">
        <v>482</v>
      </c>
    </row>
    <row r="745" spans="1:9" ht="31.5" x14ac:dyDescent="0.25">
      <c r="A745" s="77">
        <f xml:space="preserve"> A744+1</f>
        <v>630</v>
      </c>
      <c r="B745" s="89"/>
      <c r="C745" s="88">
        <v>106</v>
      </c>
      <c r="D745" s="89" t="s">
        <v>521</v>
      </c>
      <c r="E745" s="85">
        <v>305.08474576271186</v>
      </c>
      <c r="F745" s="85">
        <v>54.915254237288138</v>
      </c>
      <c r="G745" s="85">
        <v>360</v>
      </c>
      <c r="H745" s="86" t="s">
        <v>399</v>
      </c>
      <c r="I745" s="87" t="s">
        <v>482</v>
      </c>
    </row>
    <row r="746" spans="1:9" ht="31.5" x14ac:dyDescent="0.25">
      <c r="A746" s="77">
        <f xml:space="preserve"> A745+1</f>
        <v>631</v>
      </c>
      <c r="B746" s="89"/>
      <c r="C746" s="88">
        <v>106</v>
      </c>
      <c r="D746" s="89" t="s">
        <v>522</v>
      </c>
      <c r="E746" s="85">
        <v>203.3898305084746</v>
      </c>
      <c r="F746" s="85">
        <v>36.610169491525426</v>
      </c>
      <c r="G746" s="85">
        <v>240</v>
      </c>
      <c r="H746" s="86" t="s">
        <v>399</v>
      </c>
      <c r="I746" s="87" t="s">
        <v>482</v>
      </c>
    </row>
    <row r="747" spans="1:9" ht="31.5" x14ac:dyDescent="0.25">
      <c r="A747" s="77">
        <f xml:space="preserve"> A746+1</f>
        <v>632</v>
      </c>
      <c r="B747" s="89"/>
      <c r="C747" s="88">
        <v>106</v>
      </c>
      <c r="D747" s="89" t="s">
        <v>523</v>
      </c>
      <c r="E747" s="85">
        <v>101.6949152542373</v>
      </c>
      <c r="F747" s="85">
        <v>18.305084745762713</v>
      </c>
      <c r="G747" s="85">
        <v>120</v>
      </c>
      <c r="H747" s="86" t="s">
        <v>399</v>
      </c>
      <c r="I747" s="87" t="s">
        <v>482</v>
      </c>
    </row>
    <row r="748" spans="1:9" x14ac:dyDescent="0.25">
      <c r="A748" s="195" t="s">
        <v>525</v>
      </c>
      <c r="B748" s="196"/>
      <c r="C748" s="196"/>
      <c r="D748" s="196"/>
      <c r="E748" s="94"/>
      <c r="F748" s="109"/>
      <c r="G748" s="109"/>
      <c r="H748" s="110"/>
      <c r="I748" s="111"/>
    </row>
    <row r="749" spans="1:9" ht="31.5" x14ac:dyDescent="0.25">
      <c r="A749" s="77">
        <f>A747+1</f>
        <v>633</v>
      </c>
      <c r="B749" s="78"/>
      <c r="C749" s="77">
        <v>108</v>
      </c>
      <c r="D749" s="78" t="s">
        <v>526</v>
      </c>
      <c r="E749" s="79">
        <v>62.711864406779597</v>
      </c>
      <c r="F749" s="79">
        <v>11.2881355932203</v>
      </c>
      <c r="G749" s="79">
        <v>73.999999999999901</v>
      </c>
      <c r="H749" s="80" t="s">
        <v>399</v>
      </c>
      <c r="I749" s="81" t="s">
        <v>527</v>
      </c>
    </row>
    <row r="750" spans="1:9" ht="31.5" x14ac:dyDescent="0.25">
      <c r="A750" s="77">
        <f xml:space="preserve"> A749+1</f>
        <v>634</v>
      </c>
      <c r="B750" s="78"/>
      <c r="C750" s="77">
        <v>109</v>
      </c>
      <c r="D750" s="78" t="s">
        <v>528</v>
      </c>
      <c r="E750" s="134">
        <v>8474.5762711864409</v>
      </c>
      <c r="F750" s="79">
        <v>1525.42372881355</v>
      </c>
      <c r="G750" s="79">
        <v>9999.9999999999909</v>
      </c>
      <c r="H750" s="80" t="s">
        <v>399</v>
      </c>
      <c r="I750" s="81" t="s">
        <v>529</v>
      </c>
    </row>
    <row r="751" spans="1:9" x14ac:dyDescent="0.25">
      <c r="A751" s="77">
        <f xml:space="preserve"> A750+1</f>
        <v>635</v>
      </c>
      <c r="B751" s="78"/>
      <c r="C751" s="77">
        <v>108</v>
      </c>
      <c r="D751" s="78" t="s">
        <v>530</v>
      </c>
      <c r="E751" s="79">
        <v>93.220338983050794</v>
      </c>
      <c r="F751" s="79">
        <v>16.779661016949099</v>
      </c>
      <c r="G751" s="79">
        <v>109.99999999999989</v>
      </c>
      <c r="H751" s="80" t="s">
        <v>531</v>
      </c>
      <c r="I751" s="81" t="s">
        <v>532</v>
      </c>
    </row>
    <row r="752" spans="1:9" x14ac:dyDescent="0.25">
      <c r="A752" s="198" t="s">
        <v>1661</v>
      </c>
      <c r="B752" s="199"/>
      <c r="C752" s="199"/>
      <c r="D752" s="200"/>
      <c r="E752" s="94"/>
      <c r="F752" s="109"/>
      <c r="G752" s="109"/>
      <c r="H752" s="110"/>
      <c r="I752" s="111"/>
    </row>
    <row r="753" spans="1:9" x14ac:dyDescent="0.25">
      <c r="A753" s="195" t="s">
        <v>533</v>
      </c>
      <c r="B753" s="196"/>
      <c r="C753" s="196"/>
      <c r="D753" s="196"/>
      <c r="E753" s="94"/>
      <c r="F753" s="109"/>
      <c r="G753" s="109"/>
      <c r="H753" s="110"/>
      <c r="I753" s="111"/>
    </row>
    <row r="754" spans="1:9" ht="47.25" x14ac:dyDescent="0.25">
      <c r="A754" s="100">
        <f xml:space="preserve"> A751+1</f>
        <v>636</v>
      </c>
      <c r="B754" s="101"/>
      <c r="C754" s="100">
        <v>111</v>
      </c>
      <c r="D754" s="101" t="s">
        <v>534</v>
      </c>
      <c r="E754" s="103">
        <f>G754/1.18</f>
        <v>4000</v>
      </c>
      <c r="F754" s="103">
        <f>E754*0.18</f>
        <v>720</v>
      </c>
      <c r="G754" s="103">
        <v>4720</v>
      </c>
      <c r="H754" s="104" t="s">
        <v>399</v>
      </c>
      <c r="I754" s="105" t="s">
        <v>535</v>
      </c>
    </row>
    <row r="755" spans="1:9" x14ac:dyDescent="0.25">
      <c r="A755" s="195" t="s">
        <v>536</v>
      </c>
      <c r="B755" s="196"/>
      <c r="C755" s="196"/>
      <c r="D755" s="196"/>
      <c r="E755" s="94"/>
      <c r="F755" s="109"/>
      <c r="G755" s="109"/>
      <c r="H755" s="110"/>
      <c r="I755" s="111"/>
    </row>
    <row r="756" spans="1:9" x14ac:dyDescent="0.25">
      <c r="A756" s="77">
        <f>A754+1</f>
        <v>637</v>
      </c>
      <c r="B756" s="78"/>
      <c r="C756" s="77">
        <v>111</v>
      </c>
      <c r="D756" s="78" t="s">
        <v>537</v>
      </c>
      <c r="E756" s="79">
        <v>169.49152542372883</v>
      </c>
      <c r="F756" s="79">
        <v>30.50847457627119</v>
      </c>
      <c r="G756" s="79">
        <v>200</v>
      </c>
      <c r="H756" s="80" t="s">
        <v>428</v>
      </c>
      <c r="I756" s="81" t="s">
        <v>434</v>
      </c>
    </row>
    <row r="757" spans="1:9" x14ac:dyDescent="0.25">
      <c r="A757" s="77">
        <f xml:space="preserve"> A756+1</f>
        <v>638</v>
      </c>
      <c r="B757" s="78"/>
      <c r="C757" s="77">
        <v>111</v>
      </c>
      <c r="D757" s="78" t="s">
        <v>538</v>
      </c>
      <c r="E757" s="79">
        <v>169.49152542372883</v>
      </c>
      <c r="F757" s="79">
        <v>30.50847457627119</v>
      </c>
      <c r="G757" s="79">
        <v>200</v>
      </c>
      <c r="H757" s="80" t="s">
        <v>428</v>
      </c>
      <c r="I757" s="81" t="s">
        <v>434</v>
      </c>
    </row>
    <row r="758" spans="1:9" x14ac:dyDescent="0.25">
      <c r="A758" s="195" t="s">
        <v>539</v>
      </c>
      <c r="B758" s="196"/>
      <c r="C758" s="196"/>
      <c r="D758" s="196"/>
      <c r="E758" s="94"/>
      <c r="F758" s="109"/>
      <c r="G758" s="109"/>
      <c r="H758" s="110"/>
      <c r="I758" s="111"/>
    </row>
    <row r="759" spans="1:9" ht="31.5" x14ac:dyDescent="0.25">
      <c r="A759" s="77">
        <f>A757+1</f>
        <v>639</v>
      </c>
      <c r="B759" s="78"/>
      <c r="C759" s="77">
        <v>111</v>
      </c>
      <c r="D759" s="78" t="s">
        <v>540</v>
      </c>
      <c r="E759" s="79">
        <v>1.2</v>
      </c>
      <c r="F759" s="79">
        <f>1.2*18/100</f>
        <v>0.21599999999999997</v>
      </c>
      <c r="G759" s="79">
        <v>1.42</v>
      </c>
      <c r="H759" s="80" t="s">
        <v>541</v>
      </c>
      <c r="I759" s="81"/>
    </row>
    <row r="760" spans="1:9" ht="47.25" x14ac:dyDescent="0.25">
      <c r="A760" s="77">
        <f xml:space="preserve"> A759+1</f>
        <v>640</v>
      </c>
      <c r="B760" s="78"/>
      <c r="C760" s="77">
        <v>111</v>
      </c>
      <c r="D760" s="78" t="s">
        <v>542</v>
      </c>
      <c r="E760" s="106">
        <v>0.12</v>
      </c>
      <c r="F760" s="106">
        <f>E760*18/100</f>
        <v>2.1600000000000001E-2</v>
      </c>
      <c r="G760" s="106">
        <f>E760+F760</f>
        <v>0.1416</v>
      </c>
      <c r="H760" s="107" t="s">
        <v>541</v>
      </c>
      <c r="I760" s="108"/>
    </row>
    <row r="761" spans="1:9" ht="50.25" customHeight="1" x14ac:dyDescent="0.25">
      <c r="A761" s="202" t="s">
        <v>543</v>
      </c>
      <c r="B761" s="203"/>
      <c r="C761" s="203"/>
      <c r="D761" s="203"/>
      <c r="E761" s="94"/>
      <c r="F761" s="109"/>
      <c r="G761" s="109"/>
      <c r="H761" s="110"/>
      <c r="I761" s="111"/>
    </row>
    <row r="762" spans="1:9" x14ac:dyDescent="0.25">
      <c r="A762" s="195" t="s">
        <v>1573</v>
      </c>
      <c r="B762" s="196"/>
      <c r="C762" s="196"/>
      <c r="D762" s="197"/>
      <c r="E762" s="195"/>
      <c r="F762" s="196"/>
      <c r="G762" s="196"/>
      <c r="H762" s="197"/>
      <c r="I762" s="139"/>
    </row>
    <row r="763" spans="1:9" x14ac:dyDescent="0.25">
      <c r="A763" s="77">
        <f>A760+1</f>
        <v>641</v>
      </c>
      <c r="B763" s="78"/>
      <c r="C763" s="135">
        <v>111</v>
      </c>
      <c r="D763" s="78" t="s">
        <v>1573</v>
      </c>
      <c r="E763" s="106">
        <f t="shared" ref="E763" si="58">G763/1.18</f>
        <v>50000</v>
      </c>
      <c r="F763" s="106">
        <f t="shared" ref="F763" si="59">E763*18/100</f>
        <v>9000</v>
      </c>
      <c r="G763" s="106">
        <v>59000</v>
      </c>
      <c r="H763" s="80" t="s">
        <v>20</v>
      </c>
      <c r="I763" s="136" t="s">
        <v>883</v>
      </c>
    </row>
    <row r="764" spans="1:9" x14ac:dyDescent="0.25">
      <c r="A764" s="195" t="s">
        <v>1582</v>
      </c>
      <c r="B764" s="196"/>
      <c r="C764" s="196"/>
      <c r="D764" s="197"/>
      <c r="E764" s="195"/>
      <c r="F764" s="196"/>
      <c r="G764" s="196"/>
      <c r="H764" s="137"/>
      <c r="I764" s="137"/>
    </row>
    <row r="765" spans="1:9" ht="31.5" x14ac:dyDescent="0.25">
      <c r="A765" s="77">
        <f>A763+1</f>
        <v>642</v>
      </c>
      <c r="B765" s="78"/>
      <c r="C765" s="135">
        <v>111</v>
      </c>
      <c r="D765" s="78" t="s">
        <v>1581</v>
      </c>
      <c r="E765" s="79">
        <v>12</v>
      </c>
      <c r="F765" s="79">
        <f>E765*18/100</f>
        <v>2.16</v>
      </c>
      <c r="G765" s="79">
        <f>E765+F765</f>
        <v>14.16</v>
      </c>
      <c r="H765" s="80" t="s">
        <v>20</v>
      </c>
      <c r="I765" s="138"/>
    </row>
    <row r="766" spans="1:9" x14ac:dyDescent="0.25">
      <c r="A766" s="185" t="s">
        <v>544</v>
      </c>
      <c r="B766" s="186"/>
      <c r="C766" s="186"/>
      <c r="D766" s="186"/>
      <c r="E766" s="230"/>
      <c r="F766" s="230"/>
      <c r="G766" s="230"/>
      <c r="H766" s="230"/>
      <c r="I766" s="231"/>
    </row>
    <row r="767" spans="1:9" x14ac:dyDescent="0.25">
      <c r="A767" s="67">
        <f>A765+1</f>
        <v>643</v>
      </c>
      <c r="B767" s="68" t="s">
        <v>545</v>
      </c>
      <c r="C767" s="67">
        <v>403</v>
      </c>
      <c r="D767" s="68" t="s">
        <v>546</v>
      </c>
      <c r="E767" s="79">
        <v>99.15</v>
      </c>
      <c r="F767" s="79">
        <f>E767*0.18</f>
        <v>17.847000000000001</v>
      </c>
      <c r="G767" s="79">
        <f>E767+F767</f>
        <v>116.99700000000001</v>
      </c>
      <c r="H767" s="4" t="s">
        <v>547</v>
      </c>
      <c r="I767" s="49" t="s">
        <v>548</v>
      </c>
    </row>
    <row r="768" spans="1:9" ht="31.5" x14ac:dyDescent="0.25">
      <c r="A768" s="67">
        <f t="shared" ref="A768:A774" si="60" xml:space="preserve"> A767+1</f>
        <v>644</v>
      </c>
      <c r="B768" s="68" t="s">
        <v>549</v>
      </c>
      <c r="C768" s="67">
        <v>403</v>
      </c>
      <c r="D768" s="68" t="s">
        <v>550</v>
      </c>
      <c r="E768" s="79">
        <v>66.099999999999994</v>
      </c>
      <c r="F768" s="79">
        <f t="shared" ref="F768:F830" si="61">E768*0.18</f>
        <v>11.897999999999998</v>
      </c>
      <c r="G768" s="79">
        <f t="shared" ref="G768:G831" si="62">E768+F768</f>
        <v>77.99799999999999</v>
      </c>
      <c r="H768" s="4" t="s">
        <v>547</v>
      </c>
      <c r="I768" s="49" t="s">
        <v>548</v>
      </c>
    </row>
    <row r="769" spans="1:9" x14ac:dyDescent="0.25">
      <c r="A769" s="67">
        <f t="shared" si="60"/>
        <v>645</v>
      </c>
      <c r="B769" s="68" t="s">
        <v>551</v>
      </c>
      <c r="C769" s="67">
        <v>403</v>
      </c>
      <c r="D769" s="68" t="s">
        <v>552</v>
      </c>
      <c r="E769" s="79">
        <v>22.03</v>
      </c>
      <c r="F769" s="79">
        <f t="shared" si="61"/>
        <v>3.9654000000000003</v>
      </c>
      <c r="G769" s="79">
        <f t="shared" si="62"/>
        <v>25.9954</v>
      </c>
      <c r="H769" s="4" t="s">
        <v>547</v>
      </c>
      <c r="I769" s="49" t="s">
        <v>548</v>
      </c>
    </row>
    <row r="770" spans="1:9" x14ac:dyDescent="0.25">
      <c r="A770" s="67">
        <f t="shared" si="60"/>
        <v>646</v>
      </c>
      <c r="B770" s="68" t="s">
        <v>553</v>
      </c>
      <c r="C770" s="67">
        <v>403</v>
      </c>
      <c r="D770" s="68" t="s">
        <v>554</v>
      </c>
      <c r="E770" s="79">
        <v>275.42</v>
      </c>
      <c r="F770" s="79">
        <f t="shared" si="61"/>
        <v>49.575600000000001</v>
      </c>
      <c r="G770" s="79">
        <f t="shared" si="62"/>
        <v>324.99560000000002</v>
      </c>
      <c r="H770" s="4" t="s">
        <v>547</v>
      </c>
      <c r="I770" s="49" t="s">
        <v>548</v>
      </c>
    </row>
    <row r="771" spans="1:9" x14ac:dyDescent="0.25">
      <c r="A771" s="67">
        <f t="shared" si="60"/>
        <v>647</v>
      </c>
      <c r="B771" s="68" t="s">
        <v>555</v>
      </c>
      <c r="C771" s="67">
        <v>403</v>
      </c>
      <c r="D771" s="68" t="s">
        <v>556</v>
      </c>
      <c r="E771" s="79">
        <v>99.15</v>
      </c>
      <c r="F771" s="79">
        <f t="shared" si="61"/>
        <v>17.847000000000001</v>
      </c>
      <c r="G771" s="79">
        <f t="shared" si="62"/>
        <v>116.99700000000001</v>
      </c>
      <c r="H771" s="4" t="s">
        <v>547</v>
      </c>
      <c r="I771" s="49" t="s">
        <v>548</v>
      </c>
    </row>
    <row r="772" spans="1:9" x14ac:dyDescent="0.25">
      <c r="A772" s="67">
        <f t="shared" si="60"/>
        <v>648</v>
      </c>
      <c r="B772" s="68" t="s">
        <v>549</v>
      </c>
      <c r="C772" s="67">
        <v>403</v>
      </c>
      <c r="D772" s="68" t="s">
        <v>557</v>
      </c>
      <c r="E772" s="79">
        <v>22.03</v>
      </c>
      <c r="F772" s="79">
        <f t="shared" si="61"/>
        <v>3.9654000000000003</v>
      </c>
      <c r="G772" s="79">
        <f t="shared" si="62"/>
        <v>25.9954</v>
      </c>
      <c r="H772" s="4" t="s">
        <v>547</v>
      </c>
      <c r="I772" s="49" t="s">
        <v>548</v>
      </c>
    </row>
    <row r="773" spans="1:9" x14ac:dyDescent="0.25">
      <c r="A773" s="67">
        <f t="shared" si="60"/>
        <v>649</v>
      </c>
      <c r="B773" s="68"/>
      <c r="C773" s="67">
        <v>403</v>
      </c>
      <c r="D773" s="68" t="s">
        <v>558</v>
      </c>
      <c r="E773" s="79">
        <v>22.03</v>
      </c>
      <c r="F773" s="79">
        <f t="shared" si="61"/>
        <v>3.9654000000000003</v>
      </c>
      <c r="G773" s="79">
        <f t="shared" si="62"/>
        <v>25.9954</v>
      </c>
      <c r="H773" s="4" t="s">
        <v>547</v>
      </c>
      <c r="I773" s="49" t="s">
        <v>548</v>
      </c>
    </row>
    <row r="774" spans="1:9" x14ac:dyDescent="0.25">
      <c r="A774" s="67">
        <f t="shared" si="60"/>
        <v>650</v>
      </c>
      <c r="B774" s="68"/>
      <c r="C774" s="67">
        <v>403</v>
      </c>
      <c r="D774" s="68" t="s">
        <v>559</v>
      </c>
      <c r="E774" s="79">
        <v>22.03</v>
      </c>
      <c r="F774" s="79">
        <f t="shared" si="61"/>
        <v>3.9654000000000003</v>
      </c>
      <c r="G774" s="79">
        <f t="shared" si="62"/>
        <v>25.9954</v>
      </c>
      <c r="H774" s="4" t="s">
        <v>547</v>
      </c>
      <c r="I774" s="49" t="s">
        <v>548</v>
      </c>
    </row>
    <row r="775" spans="1:9" x14ac:dyDescent="0.25">
      <c r="A775" s="189" t="s">
        <v>560</v>
      </c>
      <c r="B775" s="190"/>
      <c r="C775" s="190"/>
      <c r="D775" s="191"/>
      <c r="E775" s="79"/>
      <c r="F775" s="79"/>
      <c r="G775" s="79"/>
      <c r="H775" s="4"/>
      <c r="I775" s="49"/>
    </row>
    <row r="776" spans="1:9" ht="31.5" x14ac:dyDescent="0.25">
      <c r="A776" s="67">
        <f>A774+1</f>
        <v>651</v>
      </c>
      <c r="B776" s="68" t="s">
        <v>561</v>
      </c>
      <c r="C776" s="67">
        <v>403</v>
      </c>
      <c r="D776" s="68" t="s">
        <v>562</v>
      </c>
      <c r="E776" s="79">
        <v>57.29</v>
      </c>
      <c r="F776" s="79">
        <v>10.31</v>
      </c>
      <c r="G776" s="79">
        <f t="shared" si="62"/>
        <v>67.599999999999994</v>
      </c>
      <c r="H776" s="4" t="s">
        <v>547</v>
      </c>
      <c r="I776" s="49" t="s">
        <v>563</v>
      </c>
    </row>
    <row r="777" spans="1:9" ht="31.5" x14ac:dyDescent="0.25">
      <c r="A777" s="67">
        <f t="shared" ref="A777:A784" si="63" xml:space="preserve"> A776+1</f>
        <v>652</v>
      </c>
      <c r="B777" s="68" t="s">
        <v>564</v>
      </c>
      <c r="C777" s="67">
        <v>403</v>
      </c>
      <c r="D777" s="68" t="s">
        <v>565</v>
      </c>
      <c r="E777" s="79">
        <v>79.319999999999993</v>
      </c>
      <c r="F777" s="79">
        <f t="shared" si="61"/>
        <v>14.277599999999998</v>
      </c>
      <c r="G777" s="79">
        <f t="shared" si="62"/>
        <v>93.597599999999986</v>
      </c>
      <c r="H777" s="4" t="s">
        <v>547</v>
      </c>
      <c r="I777" s="49" t="s">
        <v>563</v>
      </c>
    </row>
    <row r="778" spans="1:9" x14ac:dyDescent="0.25">
      <c r="A778" s="67">
        <f t="shared" si="63"/>
        <v>653</v>
      </c>
      <c r="B778" s="68" t="s">
        <v>566</v>
      </c>
      <c r="C778" s="67">
        <v>403</v>
      </c>
      <c r="D778" s="68" t="s">
        <v>567</v>
      </c>
      <c r="E778" s="79">
        <v>22.03</v>
      </c>
      <c r="F778" s="79">
        <f t="shared" si="61"/>
        <v>3.9654000000000003</v>
      </c>
      <c r="G778" s="79">
        <f t="shared" si="62"/>
        <v>25.9954</v>
      </c>
      <c r="H778" s="4" t="s">
        <v>547</v>
      </c>
      <c r="I778" s="49" t="s">
        <v>563</v>
      </c>
    </row>
    <row r="779" spans="1:9" x14ac:dyDescent="0.25">
      <c r="A779" s="67">
        <f t="shared" si="63"/>
        <v>654</v>
      </c>
      <c r="B779" s="68" t="s">
        <v>549</v>
      </c>
      <c r="C779" s="67">
        <v>403</v>
      </c>
      <c r="D779" s="68" t="s">
        <v>568</v>
      </c>
      <c r="E779" s="79">
        <v>22.03</v>
      </c>
      <c r="F779" s="79">
        <f t="shared" si="61"/>
        <v>3.9654000000000003</v>
      </c>
      <c r="G779" s="79">
        <f t="shared" si="62"/>
        <v>25.9954</v>
      </c>
      <c r="H779" s="4" t="s">
        <v>547</v>
      </c>
      <c r="I779" s="49" t="s">
        <v>563</v>
      </c>
    </row>
    <row r="780" spans="1:9" x14ac:dyDescent="0.25">
      <c r="A780" s="67">
        <f t="shared" si="63"/>
        <v>655</v>
      </c>
      <c r="B780" s="68" t="s">
        <v>569</v>
      </c>
      <c r="C780" s="67">
        <v>403</v>
      </c>
      <c r="D780" s="68" t="s">
        <v>570</v>
      </c>
      <c r="E780" s="79">
        <v>27.54</v>
      </c>
      <c r="F780" s="79">
        <f t="shared" si="61"/>
        <v>4.9571999999999994</v>
      </c>
      <c r="G780" s="79">
        <f t="shared" si="62"/>
        <v>32.497199999999999</v>
      </c>
      <c r="H780" s="4" t="s">
        <v>547</v>
      </c>
      <c r="I780" s="49" t="s">
        <v>563</v>
      </c>
    </row>
    <row r="781" spans="1:9" x14ac:dyDescent="0.25">
      <c r="A781" s="67">
        <f t="shared" si="63"/>
        <v>656</v>
      </c>
      <c r="B781" s="68" t="s">
        <v>571</v>
      </c>
      <c r="C781" s="67">
        <v>403</v>
      </c>
      <c r="D781" s="68" t="s">
        <v>572</v>
      </c>
      <c r="E781" s="79">
        <v>13.22</v>
      </c>
      <c r="F781" s="79">
        <f t="shared" si="61"/>
        <v>2.3795999999999999</v>
      </c>
      <c r="G781" s="79">
        <f t="shared" si="62"/>
        <v>15.599600000000001</v>
      </c>
      <c r="H781" s="4" t="s">
        <v>547</v>
      </c>
      <c r="I781" s="49" t="s">
        <v>563</v>
      </c>
    </row>
    <row r="782" spans="1:9" x14ac:dyDescent="0.25">
      <c r="A782" s="67">
        <f t="shared" si="63"/>
        <v>657</v>
      </c>
      <c r="B782" s="68" t="s">
        <v>573</v>
      </c>
      <c r="C782" s="67">
        <v>403</v>
      </c>
      <c r="D782" s="68" t="s">
        <v>574</v>
      </c>
      <c r="E782" s="79">
        <v>22.03</v>
      </c>
      <c r="F782" s="79">
        <f t="shared" si="61"/>
        <v>3.9654000000000003</v>
      </c>
      <c r="G782" s="79">
        <f t="shared" si="62"/>
        <v>25.9954</v>
      </c>
      <c r="H782" s="4" t="s">
        <v>547</v>
      </c>
      <c r="I782" s="49" t="s">
        <v>563</v>
      </c>
    </row>
    <row r="783" spans="1:9" x14ac:dyDescent="0.25">
      <c r="A783" s="67">
        <f t="shared" si="63"/>
        <v>658</v>
      </c>
      <c r="B783" s="68" t="s">
        <v>575</v>
      </c>
      <c r="C783" s="67">
        <v>403</v>
      </c>
      <c r="D783" s="68" t="s">
        <v>576</v>
      </c>
      <c r="E783" s="79">
        <v>66.099999999999994</v>
      </c>
      <c r="F783" s="79">
        <f t="shared" si="61"/>
        <v>11.897999999999998</v>
      </c>
      <c r="G783" s="79">
        <f t="shared" si="62"/>
        <v>77.99799999999999</v>
      </c>
      <c r="H783" s="4" t="s">
        <v>547</v>
      </c>
      <c r="I783" s="49" t="s">
        <v>563</v>
      </c>
    </row>
    <row r="784" spans="1:9" x14ac:dyDescent="0.25">
      <c r="A784" s="67">
        <f t="shared" si="63"/>
        <v>659</v>
      </c>
      <c r="B784" s="68" t="s">
        <v>577</v>
      </c>
      <c r="C784" s="67">
        <v>403</v>
      </c>
      <c r="D784" s="68" t="s">
        <v>578</v>
      </c>
      <c r="E784" s="79">
        <v>99.15</v>
      </c>
      <c r="F784" s="79">
        <f t="shared" si="61"/>
        <v>17.847000000000001</v>
      </c>
      <c r="G784" s="79">
        <f t="shared" si="62"/>
        <v>116.99700000000001</v>
      </c>
      <c r="H784" s="4" t="s">
        <v>547</v>
      </c>
      <c r="I784" s="49" t="s">
        <v>563</v>
      </c>
    </row>
    <row r="785" spans="1:9" x14ac:dyDescent="0.25">
      <c r="A785" s="189" t="s">
        <v>579</v>
      </c>
      <c r="B785" s="190"/>
      <c r="C785" s="190"/>
      <c r="D785" s="191"/>
      <c r="E785" s="79"/>
      <c r="F785" s="79"/>
      <c r="G785" s="79"/>
      <c r="H785" s="4"/>
      <c r="I785" s="49"/>
    </row>
    <row r="786" spans="1:9" x14ac:dyDescent="0.25">
      <c r="A786" s="67">
        <f>A784+1</f>
        <v>660</v>
      </c>
      <c r="B786" s="68" t="s">
        <v>580</v>
      </c>
      <c r="C786" s="67">
        <v>403</v>
      </c>
      <c r="D786" s="68" t="s">
        <v>581</v>
      </c>
      <c r="E786" s="79">
        <v>22.03</v>
      </c>
      <c r="F786" s="79">
        <f t="shared" si="61"/>
        <v>3.9654000000000003</v>
      </c>
      <c r="G786" s="79">
        <f t="shared" si="62"/>
        <v>25.9954</v>
      </c>
      <c r="H786" s="4" t="s">
        <v>547</v>
      </c>
      <c r="I786" s="49" t="s">
        <v>548</v>
      </c>
    </row>
    <row r="787" spans="1:9" ht="31.5" x14ac:dyDescent="0.25">
      <c r="A787" s="67">
        <f t="shared" ref="A787:A792" si="64" xml:space="preserve"> A786+1</f>
        <v>661</v>
      </c>
      <c r="B787" s="68" t="s">
        <v>582</v>
      </c>
      <c r="C787" s="67">
        <v>403</v>
      </c>
      <c r="D787" s="68" t="s">
        <v>583</v>
      </c>
      <c r="E787" s="79">
        <v>137.71</v>
      </c>
      <c r="F787" s="79">
        <v>24.79</v>
      </c>
      <c r="G787" s="79">
        <f t="shared" si="62"/>
        <v>162.5</v>
      </c>
      <c r="H787" s="4" t="s">
        <v>547</v>
      </c>
      <c r="I787" s="49" t="s">
        <v>548</v>
      </c>
    </row>
    <row r="788" spans="1:9" x14ac:dyDescent="0.25">
      <c r="A788" s="67">
        <f t="shared" si="64"/>
        <v>662</v>
      </c>
      <c r="B788" s="68" t="s">
        <v>580</v>
      </c>
      <c r="C788" s="67">
        <v>403</v>
      </c>
      <c r="D788" s="68" t="s">
        <v>584</v>
      </c>
      <c r="E788" s="79">
        <v>275.42</v>
      </c>
      <c r="F788" s="79">
        <f t="shared" si="61"/>
        <v>49.575600000000001</v>
      </c>
      <c r="G788" s="79">
        <f t="shared" si="62"/>
        <v>324.99560000000002</v>
      </c>
      <c r="H788" s="4" t="s">
        <v>547</v>
      </c>
      <c r="I788" s="49" t="s">
        <v>548</v>
      </c>
    </row>
    <row r="789" spans="1:9" ht="31.5" x14ac:dyDescent="0.25">
      <c r="A789" s="67">
        <f t="shared" si="64"/>
        <v>663</v>
      </c>
      <c r="B789" s="68" t="s">
        <v>582</v>
      </c>
      <c r="C789" s="67">
        <v>403</v>
      </c>
      <c r="D789" s="68" t="s">
        <v>585</v>
      </c>
      <c r="E789" s="79">
        <v>198.31</v>
      </c>
      <c r="F789" s="79">
        <v>35.69</v>
      </c>
      <c r="G789" s="79">
        <f t="shared" si="62"/>
        <v>234</v>
      </c>
      <c r="H789" s="4" t="s">
        <v>547</v>
      </c>
      <c r="I789" s="49" t="s">
        <v>548</v>
      </c>
    </row>
    <row r="790" spans="1:9" ht="31.5" x14ac:dyDescent="0.25">
      <c r="A790" s="67">
        <f t="shared" si="64"/>
        <v>664</v>
      </c>
      <c r="B790" s="68" t="s">
        <v>586</v>
      </c>
      <c r="C790" s="67">
        <v>403</v>
      </c>
      <c r="D790" s="68" t="s">
        <v>587</v>
      </c>
      <c r="E790" s="79">
        <v>27.54</v>
      </c>
      <c r="F790" s="79">
        <f t="shared" si="61"/>
        <v>4.9571999999999994</v>
      </c>
      <c r="G790" s="79">
        <f t="shared" si="62"/>
        <v>32.497199999999999</v>
      </c>
      <c r="H790" s="4" t="s">
        <v>547</v>
      </c>
      <c r="I790" s="49" t="s">
        <v>548</v>
      </c>
    </row>
    <row r="791" spans="1:9" ht="31.5" x14ac:dyDescent="0.25">
      <c r="A791" s="67">
        <f t="shared" si="64"/>
        <v>665</v>
      </c>
      <c r="B791" s="68" t="s">
        <v>586</v>
      </c>
      <c r="C791" s="67">
        <v>403</v>
      </c>
      <c r="D791" s="68" t="s">
        <v>588</v>
      </c>
      <c r="E791" s="79">
        <v>27.54</v>
      </c>
      <c r="F791" s="79">
        <f t="shared" si="61"/>
        <v>4.9571999999999994</v>
      </c>
      <c r="G791" s="79">
        <f t="shared" si="62"/>
        <v>32.497199999999999</v>
      </c>
      <c r="H791" s="4" t="s">
        <v>547</v>
      </c>
      <c r="I791" s="49" t="s">
        <v>548</v>
      </c>
    </row>
    <row r="792" spans="1:9" ht="31.5" x14ac:dyDescent="0.25">
      <c r="A792" s="67">
        <f t="shared" si="64"/>
        <v>666</v>
      </c>
      <c r="B792" s="68" t="s">
        <v>589</v>
      </c>
      <c r="C792" s="67"/>
      <c r="D792" s="68" t="s">
        <v>590</v>
      </c>
      <c r="E792" s="79">
        <v>2203.39</v>
      </c>
      <c r="F792" s="79">
        <f t="shared" si="61"/>
        <v>396.61019999999996</v>
      </c>
      <c r="G792" s="79">
        <f t="shared" si="62"/>
        <v>2600.0001999999999</v>
      </c>
      <c r="H792" s="4" t="s">
        <v>547</v>
      </c>
      <c r="I792" s="49" t="s">
        <v>548</v>
      </c>
    </row>
    <row r="793" spans="1:9" x14ac:dyDescent="0.25">
      <c r="A793" s="189" t="s">
        <v>591</v>
      </c>
      <c r="B793" s="190"/>
      <c r="C793" s="190"/>
      <c r="D793" s="191"/>
      <c r="E793" s="94"/>
      <c r="F793" s="79"/>
      <c r="G793" s="79"/>
      <c r="H793" s="9"/>
      <c r="I793" s="47"/>
    </row>
    <row r="794" spans="1:9" x14ac:dyDescent="0.25">
      <c r="A794" s="67">
        <f>A792+1</f>
        <v>667</v>
      </c>
      <c r="B794" s="68"/>
      <c r="C794" s="67">
        <v>403</v>
      </c>
      <c r="D794" s="68" t="s">
        <v>592</v>
      </c>
      <c r="E794" s="79">
        <v>33.049999999999997</v>
      </c>
      <c r="F794" s="79">
        <f t="shared" si="61"/>
        <v>5.948999999999999</v>
      </c>
      <c r="G794" s="79">
        <f t="shared" si="62"/>
        <v>38.998999999999995</v>
      </c>
      <c r="H794" s="4" t="s">
        <v>547</v>
      </c>
      <c r="I794" s="49" t="s">
        <v>548</v>
      </c>
    </row>
    <row r="795" spans="1:9" x14ac:dyDescent="0.25">
      <c r="A795" s="67">
        <f xml:space="preserve"> A794+1</f>
        <v>668</v>
      </c>
      <c r="B795" s="68"/>
      <c r="C795" s="67">
        <v>403</v>
      </c>
      <c r="D795" s="68" t="s">
        <v>593</v>
      </c>
      <c r="E795" s="79">
        <v>82.63</v>
      </c>
      <c r="F795" s="79">
        <f t="shared" si="61"/>
        <v>14.873399999999998</v>
      </c>
      <c r="G795" s="79">
        <f t="shared" si="62"/>
        <v>97.503399999999999</v>
      </c>
      <c r="H795" s="4" t="s">
        <v>547</v>
      </c>
      <c r="I795" s="49" t="s">
        <v>548</v>
      </c>
    </row>
    <row r="796" spans="1:9" x14ac:dyDescent="0.25">
      <c r="A796" s="67">
        <f xml:space="preserve"> A795+1</f>
        <v>669</v>
      </c>
      <c r="B796" s="68"/>
      <c r="C796" s="67">
        <v>403</v>
      </c>
      <c r="D796" s="68" t="s">
        <v>594</v>
      </c>
      <c r="E796" s="79">
        <v>137.71</v>
      </c>
      <c r="F796" s="79">
        <v>24.79</v>
      </c>
      <c r="G796" s="79">
        <f t="shared" si="62"/>
        <v>162.5</v>
      </c>
      <c r="H796" s="4" t="s">
        <v>547</v>
      </c>
      <c r="I796" s="49" t="s">
        <v>548</v>
      </c>
    </row>
    <row r="797" spans="1:9" x14ac:dyDescent="0.25">
      <c r="A797" s="189" t="s">
        <v>595</v>
      </c>
      <c r="B797" s="190"/>
      <c r="C797" s="190"/>
      <c r="D797" s="191"/>
      <c r="E797" s="94"/>
      <c r="F797" s="79"/>
      <c r="G797" s="79"/>
      <c r="H797" s="9"/>
      <c r="I797" s="47"/>
    </row>
    <row r="798" spans="1:9" x14ac:dyDescent="0.25">
      <c r="A798" s="67"/>
      <c r="B798" s="192" t="s">
        <v>596</v>
      </c>
      <c r="C798" s="193"/>
      <c r="D798" s="194"/>
      <c r="E798" s="140"/>
      <c r="F798" s="79"/>
      <c r="G798" s="79"/>
      <c r="H798" s="9"/>
      <c r="I798" s="47"/>
    </row>
    <row r="799" spans="1:9" x14ac:dyDescent="0.25">
      <c r="A799" s="67">
        <f xml:space="preserve"> A796+1</f>
        <v>670</v>
      </c>
      <c r="B799" s="68" t="s">
        <v>597</v>
      </c>
      <c r="C799" s="67">
        <v>403</v>
      </c>
      <c r="D799" s="68" t="s">
        <v>598</v>
      </c>
      <c r="E799" s="94">
        <v>66.099999999999994</v>
      </c>
      <c r="F799" s="79">
        <f t="shared" ref="F799:F804" si="65">E799*0.18</f>
        <v>11.897999999999998</v>
      </c>
      <c r="G799" s="79">
        <f t="shared" ref="G799:G807" si="66">E799+F799</f>
        <v>77.99799999999999</v>
      </c>
      <c r="H799" s="4" t="s">
        <v>547</v>
      </c>
      <c r="I799" s="49" t="s">
        <v>599</v>
      </c>
    </row>
    <row r="800" spans="1:9" x14ac:dyDescent="0.25">
      <c r="A800" s="67">
        <f t="shared" ref="A800:A807" si="67" xml:space="preserve"> A799+1</f>
        <v>671</v>
      </c>
      <c r="B800" s="68" t="s">
        <v>600</v>
      </c>
      <c r="C800" s="67">
        <v>403</v>
      </c>
      <c r="D800" s="68" t="s">
        <v>601</v>
      </c>
      <c r="E800" s="79">
        <v>99.15</v>
      </c>
      <c r="F800" s="79">
        <f t="shared" si="65"/>
        <v>17.847000000000001</v>
      </c>
      <c r="G800" s="79">
        <f t="shared" si="66"/>
        <v>116.99700000000001</v>
      </c>
      <c r="H800" s="4" t="s">
        <v>547</v>
      </c>
      <c r="I800" s="49" t="s">
        <v>599</v>
      </c>
    </row>
    <row r="801" spans="1:9" x14ac:dyDescent="0.25">
      <c r="A801" s="67">
        <f t="shared" si="67"/>
        <v>672</v>
      </c>
      <c r="B801" s="68" t="s">
        <v>600</v>
      </c>
      <c r="C801" s="67">
        <v>403</v>
      </c>
      <c r="D801" s="68" t="s">
        <v>602</v>
      </c>
      <c r="E801" s="79">
        <v>82.63</v>
      </c>
      <c r="F801" s="79">
        <f t="shared" si="65"/>
        <v>14.873399999999998</v>
      </c>
      <c r="G801" s="79">
        <f t="shared" si="66"/>
        <v>97.503399999999999</v>
      </c>
      <c r="H801" s="4" t="s">
        <v>547</v>
      </c>
      <c r="I801" s="49" t="s">
        <v>599</v>
      </c>
    </row>
    <row r="802" spans="1:9" x14ac:dyDescent="0.25">
      <c r="A802" s="67">
        <f t="shared" si="67"/>
        <v>673</v>
      </c>
      <c r="B802" s="68" t="s">
        <v>603</v>
      </c>
      <c r="C802" s="67">
        <v>403</v>
      </c>
      <c r="D802" s="68" t="s">
        <v>604</v>
      </c>
      <c r="E802" s="79">
        <v>99.15</v>
      </c>
      <c r="F802" s="79">
        <f t="shared" si="65"/>
        <v>17.847000000000001</v>
      </c>
      <c r="G802" s="79">
        <f t="shared" si="66"/>
        <v>116.99700000000001</v>
      </c>
      <c r="H802" s="4" t="s">
        <v>547</v>
      </c>
      <c r="I802" s="49" t="s">
        <v>599</v>
      </c>
    </row>
    <row r="803" spans="1:9" x14ac:dyDescent="0.25">
      <c r="A803" s="67">
        <f t="shared" si="67"/>
        <v>674</v>
      </c>
      <c r="B803" s="68" t="s">
        <v>605</v>
      </c>
      <c r="C803" s="67">
        <v>403</v>
      </c>
      <c r="D803" s="68" t="s">
        <v>606</v>
      </c>
      <c r="E803" s="79">
        <v>99.15</v>
      </c>
      <c r="F803" s="79">
        <f t="shared" si="65"/>
        <v>17.847000000000001</v>
      </c>
      <c r="G803" s="79">
        <f t="shared" si="66"/>
        <v>116.99700000000001</v>
      </c>
      <c r="H803" s="4" t="s">
        <v>547</v>
      </c>
      <c r="I803" s="49" t="s">
        <v>599</v>
      </c>
    </row>
    <row r="804" spans="1:9" x14ac:dyDescent="0.25">
      <c r="A804" s="67">
        <f t="shared" si="67"/>
        <v>675</v>
      </c>
      <c r="B804" s="68" t="s">
        <v>607</v>
      </c>
      <c r="C804" s="67">
        <v>403</v>
      </c>
      <c r="D804" s="68" t="s">
        <v>608</v>
      </c>
      <c r="E804" s="79">
        <v>82.63</v>
      </c>
      <c r="F804" s="79">
        <f t="shared" si="65"/>
        <v>14.873399999999998</v>
      </c>
      <c r="G804" s="79">
        <f t="shared" si="66"/>
        <v>97.503399999999999</v>
      </c>
      <c r="H804" s="4" t="s">
        <v>547</v>
      </c>
      <c r="I804" s="49" t="s">
        <v>599</v>
      </c>
    </row>
    <row r="805" spans="1:9" x14ac:dyDescent="0.25">
      <c r="A805" s="67">
        <f t="shared" si="67"/>
        <v>676</v>
      </c>
      <c r="B805" s="68" t="s">
        <v>609</v>
      </c>
      <c r="C805" s="67">
        <v>403</v>
      </c>
      <c r="D805" s="68" t="s">
        <v>610</v>
      </c>
      <c r="E805" s="79">
        <v>198.31</v>
      </c>
      <c r="F805" s="79">
        <v>35.69</v>
      </c>
      <c r="G805" s="79">
        <f t="shared" si="66"/>
        <v>234</v>
      </c>
      <c r="H805" s="4" t="s">
        <v>547</v>
      </c>
      <c r="I805" s="49" t="s">
        <v>599</v>
      </c>
    </row>
    <row r="806" spans="1:9" x14ac:dyDescent="0.25">
      <c r="A806" s="67">
        <f t="shared" si="67"/>
        <v>677</v>
      </c>
      <c r="B806" s="68" t="s">
        <v>611</v>
      </c>
      <c r="C806" s="67">
        <v>403</v>
      </c>
      <c r="D806" s="68" t="s">
        <v>612</v>
      </c>
      <c r="E806" s="79">
        <v>198.31</v>
      </c>
      <c r="F806" s="79">
        <v>35.69</v>
      </c>
      <c r="G806" s="79">
        <f t="shared" si="66"/>
        <v>234</v>
      </c>
      <c r="H806" s="4" t="s">
        <v>547</v>
      </c>
      <c r="I806" s="49" t="s">
        <v>599</v>
      </c>
    </row>
    <row r="807" spans="1:9" ht="31.5" x14ac:dyDescent="0.25">
      <c r="A807" s="67">
        <f t="shared" si="67"/>
        <v>678</v>
      </c>
      <c r="B807" s="68" t="s">
        <v>613</v>
      </c>
      <c r="C807" s="67">
        <v>403</v>
      </c>
      <c r="D807" s="68" t="s">
        <v>614</v>
      </c>
      <c r="E807" s="79">
        <v>198.31</v>
      </c>
      <c r="F807" s="79">
        <v>35.69</v>
      </c>
      <c r="G807" s="79">
        <f t="shared" si="66"/>
        <v>234</v>
      </c>
      <c r="H807" s="4" t="s">
        <v>547</v>
      </c>
      <c r="I807" s="49" t="s">
        <v>599</v>
      </c>
    </row>
    <row r="808" spans="1:9" x14ac:dyDescent="0.25">
      <c r="A808" s="67"/>
      <c r="B808" s="192" t="s">
        <v>615</v>
      </c>
      <c r="C808" s="193"/>
      <c r="D808" s="194"/>
      <c r="E808" s="79"/>
      <c r="F808" s="79"/>
      <c r="G808" s="79"/>
      <c r="H808" s="4"/>
      <c r="I808" s="49"/>
    </row>
    <row r="809" spans="1:9" x14ac:dyDescent="0.25">
      <c r="A809" s="67">
        <f>A807+1</f>
        <v>679</v>
      </c>
      <c r="B809" s="68" t="s">
        <v>616</v>
      </c>
      <c r="C809" s="67">
        <v>403</v>
      </c>
      <c r="D809" s="68" t="s">
        <v>617</v>
      </c>
      <c r="E809" s="79">
        <v>198.31</v>
      </c>
      <c r="F809" s="79">
        <v>35.69</v>
      </c>
      <c r="G809" s="79">
        <f t="shared" si="62"/>
        <v>234</v>
      </c>
      <c r="H809" s="4" t="s">
        <v>547</v>
      </c>
      <c r="I809" s="49" t="s">
        <v>599</v>
      </c>
    </row>
    <row r="810" spans="1:9" x14ac:dyDescent="0.25">
      <c r="A810" s="67">
        <f xml:space="preserve"> A809+1</f>
        <v>680</v>
      </c>
      <c r="B810" s="68" t="s">
        <v>618</v>
      </c>
      <c r="C810" s="67">
        <v>403</v>
      </c>
      <c r="D810" s="68" t="s">
        <v>619</v>
      </c>
      <c r="E810" s="79">
        <v>198.31</v>
      </c>
      <c r="F810" s="79">
        <v>35.69</v>
      </c>
      <c r="G810" s="79">
        <f t="shared" si="62"/>
        <v>234</v>
      </c>
      <c r="H810" s="4" t="s">
        <v>547</v>
      </c>
      <c r="I810" s="49" t="s">
        <v>599</v>
      </c>
    </row>
    <row r="811" spans="1:9" x14ac:dyDescent="0.25">
      <c r="A811" s="67">
        <f xml:space="preserve"> A810+1</f>
        <v>681</v>
      </c>
      <c r="B811" s="68" t="s">
        <v>620</v>
      </c>
      <c r="C811" s="67">
        <v>403</v>
      </c>
      <c r="D811" s="68" t="s">
        <v>621</v>
      </c>
      <c r="E811" s="79">
        <v>99.15</v>
      </c>
      <c r="F811" s="79">
        <f t="shared" si="61"/>
        <v>17.847000000000001</v>
      </c>
      <c r="G811" s="79">
        <f t="shared" si="62"/>
        <v>116.99700000000001</v>
      </c>
      <c r="H811" s="4" t="s">
        <v>547</v>
      </c>
      <c r="I811" s="49" t="s">
        <v>599</v>
      </c>
    </row>
    <row r="812" spans="1:9" x14ac:dyDescent="0.25">
      <c r="A812" s="67">
        <f xml:space="preserve"> A811+1</f>
        <v>682</v>
      </c>
      <c r="B812" s="68" t="s">
        <v>622</v>
      </c>
      <c r="C812" s="67">
        <v>403</v>
      </c>
      <c r="D812" s="68" t="s">
        <v>623</v>
      </c>
      <c r="E812" s="79">
        <v>165.25</v>
      </c>
      <c r="F812" s="79">
        <f t="shared" si="61"/>
        <v>29.744999999999997</v>
      </c>
      <c r="G812" s="79">
        <f t="shared" si="62"/>
        <v>194.995</v>
      </c>
      <c r="H812" s="4" t="s">
        <v>547</v>
      </c>
      <c r="I812" s="49" t="s">
        <v>599</v>
      </c>
    </row>
    <row r="813" spans="1:9" x14ac:dyDescent="0.25">
      <c r="A813" s="67"/>
      <c r="B813" s="192" t="s">
        <v>624</v>
      </c>
      <c r="C813" s="193"/>
      <c r="D813" s="194"/>
      <c r="E813" s="94"/>
      <c r="F813" s="79"/>
      <c r="G813" s="79"/>
      <c r="H813" s="9"/>
      <c r="I813" s="47"/>
    </row>
    <row r="814" spans="1:9" ht="31.5" x14ac:dyDescent="0.25">
      <c r="A814" s="67">
        <f>A812+1</f>
        <v>683</v>
      </c>
      <c r="B814" s="68" t="s">
        <v>625</v>
      </c>
      <c r="C814" s="67">
        <v>403</v>
      </c>
      <c r="D814" s="68" t="s">
        <v>626</v>
      </c>
      <c r="E814" s="79">
        <v>330.51</v>
      </c>
      <c r="F814" s="79">
        <f t="shared" si="61"/>
        <v>59.491799999999998</v>
      </c>
      <c r="G814" s="79">
        <f t="shared" si="62"/>
        <v>390.0018</v>
      </c>
      <c r="H814" s="4" t="s">
        <v>547</v>
      </c>
      <c r="I814" s="49" t="s">
        <v>599</v>
      </c>
    </row>
    <row r="815" spans="1:9" x14ac:dyDescent="0.25">
      <c r="A815" s="189" t="s">
        <v>627</v>
      </c>
      <c r="B815" s="190"/>
      <c r="C815" s="190"/>
      <c r="D815" s="191"/>
      <c r="E815" s="79"/>
      <c r="F815" s="79"/>
      <c r="G815" s="79"/>
      <c r="H815" s="4"/>
      <c r="I815" s="49"/>
    </row>
    <row r="816" spans="1:9" x14ac:dyDescent="0.25">
      <c r="A816" s="67">
        <f>A814+1</f>
        <v>684</v>
      </c>
      <c r="B816" s="68" t="s">
        <v>628</v>
      </c>
      <c r="C816" s="67">
        <v>403</v>
      </c>
      <c r="D816" s="68" t="s">
        <v>629</v>
      </c>
      <c r="E816" s="79">
        <v>3305.08</v>
      </c>
      <c r="F816" s="79">
        <v>594.91999999999996</v>
      </c>
      <c r="G816" s="79">
        <f t="shared" si="62"/>
        <v>3900</v>
      </c>
      <c r="H816" s="4" t="s">
        <v>547</v>
      </c>
      <c r="I816" s="49" t="s">
        <v>563</v>
      </c>
    </row>
    <row r="817" spans="1:9" x14ac:dyDescent="0.25">
      <c r="A817" s="189" t="s">
        <v>630</v>
      </c>
      <c r="B817" s="190"/>
      <c r="C817" s="190"/>
      <c r="D817" s="191"/>
      <c r="E817" s="94"/>
      <c r="F817" s="79"/>
      <c r="G817" s="79"/>
      <c r="H817" s="9"/>
      <c r="I817" s="47"/>
    </row>
    <row r="818" spans="1:9" x14ac:dyDescent="0.25">
      <c r="A818" s="67">
        <f>A816+1</f>
        <v>685</v>
      </c>
      <c r="B818" s="68" t="s">
        <v>631</v>
      </c>
      <c r="C818" s="67">
        <v>403</v>
      </c>
      <c r="D818" s="68" t="s">
        <v>632</v>
      </c>
      <c r="E818" s="79">
        <v>440.68</v>
      </c>
      <c r="F818" s="79">
        <f t="shared" si="61"/>
        <v>79.322400000000002</v>
      </c>
      <c r="G818" s="79">
        <f t="shared" si="62"/>
        <v>520.00239999999997</v>
      </c>
      <c r="H818" s="4" t="s">
        <v>547</v>
      </c>
      <c r="I818" s="49" t="s">
        <v>563</v>
      </c>
    </row>
    <row r="819" spans="1:9" x14ac:dyDescent="0.25">
      <c r="A819" s="67">
        <f xml:space="preserve"> A818+1</f>
        <v>686</v>
      </c>
      <c r="B819" s="68" t="s">
        <v>631</v>
      </c>
      <c r="C819" s="67">
        <v>403</v>
      </c>
      <c r="D819" s="68" t="s">
        <v>633</v>
      </c>
      <c r="E819" s="79">
        <v>99.15</v>
      </c>
      <c r="F819" s="79">
        <f t="shared" si="61"/>
        <v>17.847000000000001</v>
      </c>
      <c r="G819" s="79">
        <f t="shared" si="62"/>
        <v>116.99700000000001</v>
      </c>
      <c r="H819" s="4" t="s">
        <v>547</v>
      </c>
      <c r="I819" s="49" t="s">
        <v>563</v>
      </c>
    </row>
    <row r="820" spans="1:9" x14ac:dyDescent="0.25">
      <c r="A820" s="192" t="s">
        <v>634</v>
      </c>
      <c r="B820" s="193"/>
      <c r="C820" s="193"/>
      <c r="D820" s="194"/>
      <c r="E820" s="94"/>
      <c r="F820" s="79"/>
      <c r="G820" s="79"/>
      <c r="H820" s="9"/>
      <c r="I820" s="47"/>
    </row>
    <row r="821" spans="1:9" ht="31.5" x14ac:dyDescent="0.25">
      <c r="A821" s="67">
        <f>A819+1</f>
        <v>687</v>
      </c>
      <c r="B821" s="68" t="s">
        <v>635</v>
      </c>
      <c r="C821" s="67">
        <v>403</v>
      </c>
      <c r="D821" s="68" t="s">
        <v>636</v>
      </c>
      <c r="E821" s="79">
        <v>82.63</v>
      </c>
      <c r="F821" s="79">
        <f t="shared" si="61"/>
        <v>14.873399999999998</v>
      </c>
      <c r="G821" s="79">
        <f t="shared" si="62"/>
        <v>97.503399999999999</v>
      </c>
      <c r="H821" s="4" t="s">
        <v>547</v>
      </c>
      <c r="I821" s="49" t="s">
        <v>548</v>
      </c>
    </row>
    <row r="822" spans="1:9" x14ac:dyDescent="0.25">
      <c r="A822" s="67">
        <f t="shared" ref="A822:A828" si="68" xml:space="preserve"> A821+1</f>
        <v>688</v>
      </c>
      <c r="B822" s="68"/>
      <c r="C822" s="67">
        <v>403</v>
      </c>
      <c r="D822" s="68" t="s">
        <v>637</v>
      </c>
      <c r="E822" s="79">
        <v>33.049999999999997</v>
      </c>
      <c r="F822" s="79">
        <f t="shared" si="61"/>
        <v>5.948999999999999</v>
      </c>
      <c r="G822" s="79">
        <f t="shared" si="62"/>
        <v>38.998999999999995</v>
      </c>
      <c r="H822" s="4" t="s">
        <v>547</v>
      </c>
      <c r="I822" s="49" t="s">
        <v>548</v>
      </c>
    </row>
    <row r="823" spans="1:9" x14ac:dyDescent="0.25">
      <c r="A823" s="67">
        <f t="shared" si="68"/>
        <v>689</v>
      </c>
      <c r="B823" s="68"/>
      <c r="C823" s="67">
        <v>403</v>
      </c>
      <c r="D823" s="68" t="s">
        <v>638</v>
      </c>
      <c r="E823" s="79">
        <v>33.049999999999997</v>
      </c>
      <c r="F823" s="79">
        <f t="shared" si="61"/>
        <v>5.948999999999999</v>
      </c>
      <c r="G823" s="79">
        <f t="shared" si="62"/>
        <v>38.998999999999995</v>
      </c>
      <c r="H823" s="4" t="s">
        <v>547</v>
      </c>
      <c r="I823" s="49" t="s">
        <v>548</v>
      </c>
    </row>
    <row r="824" spans="1:9" x14ac:dyDescent="0.25">
      <c r="A824" s="67">
        <f t="shared" si="68"/>
        <v>690</v>
      </c>
      <c r="B824" s="68"/>
      <c r="C824" s="67">
        <v>403</v>
      </c>
      <c r="D824" s="68" t="s">
        <v>639</v>
      </c>
      <c r="E824" s="79">
        <v>132.19999999999999</v>
      </c>
      <c r="F824" s="79">
        <f t="shared" si="61"/>
        <v>23.795999999999996</v>
      </c>
      <c r="G824" s="79">
        <f t="shared" si="62"/>
        <v>155.99599999999998</v>
      </c>
      <c r="H824" s="4" t="s">
        <v>547</v>
      </c>
      <c r="I824" s="49" t="s">
        <v>548</v>
      </c>
    </row>
    <row r="825" spans="1:9" x14ac:dyDescent="0.25">
      <c r="A825" s="67">
        <f t="shared" si="68"/>
        <v>691</v>
      </c>
      <c r="B825" s="68"/>
      <c r="C825" s="67">
        <v>403</v>
      </c>
      <c r="D825" s="68" t="s">
        <v>640</v>
      </c>
      <c r="E825" s="79">
        <v>275.42</v>
      </c>
      <c r="F825" s="79">
        <f t="shared" si="61"/>
        <v>49.575600000000001</v>
      </c>
      <c r="G825" s="79">
        <f t="shared" si="62"/>
        <v>324.99560000000002</v>
      </c>
      <c r="H825" s="4" t="s">
        <v>547</v>
      </c>
      <c r="I825" s="49" t="s">
        <v>548</v>
      </c>
    </row>
    <row r="826" spans="1:9" ht="31.5" x14ac:dyDescent="0.25">
      <c r="A826" s="67">
        <f t="shared" si="68"/>
        <v>692</v>
      </c>
      <c r="B826" s="68" t="s">
        <v>641</v>
      </c>
      <c r="C826" s="67">
        <v>403</v>
      </c>
      <c r="D826" s="68" t="s">
        <v>642</v>
      </c>
      <c r="E826" s="79">
        <v>220.34</v>
      </c>
      <c r="F826" s="79">
        <v>39.659999999999997</v>
      </c>
      <c r="G826" s="79">
        <f t="shared" si="62"/>
        <v>260</v>
      </c>
      <c r="H826" s="4" t="s">
        <v>547</v>
      </c>
      <c r="I826" s="49" t="s">
        <v>548</v>
      </c>
    </row>
    <row r="827" spans="1:9" x14ac:dyDescent="0.25">
      <c r="A827" s="67">
        <f t="shared" si="68"/>
        <v>693</v>
      </c>
      <c r="B827" s="68"/>
      <c r="C827" s="67">
        <v>403</v>
      </c>
      <c r="D827" s="68" t="s">
        <v>643</v>
      </c>
      <c r="E827" s="79">
        <v>132.19999999999999</v>
      </c>
      <c r="F827" s="79">
        <f t="shared" si="61"/>
        <v>23.795999999999996</v>
      </c>
      <c r="G827" s="79">
        <f t="shared" si="62"/>
        <v>155.99599999999998</v>
      </c>
      <c r="H827" s="4" t="s">
        <v>547</v>
      </c>
      <c r="I827" s="49" t="s">
        <v>548</v>
      </c>
    </row>
    <row r="828" spans="1:9" x14ac:dyDescent="0.25">
      <c r="A828" s="67">
        <f t="shared" si="68"/>
        <v>694</v>
      </c>
      <c r="B828" s="68"/>
      <c r="C828" s="67">
        <v>403</v>
      </c>
      <c r="D828" s="68" t="s">
        <v>644</v>
      </c>
      <c r="E828" s="79">
        <v>33.049999999999997</v>
      </c>
      <c r="F828" s="79">
        <f t="shared" si="61"/>
        <v>5.948999999999999</v>
      </c>
      <c r="G828" s="79">
        <f t="shared" si="62"/>
        <v>38.998999999999995</v>
      </c>
      <c r="H828" s="4" t="s">
        <v>547</v>
      </c>
      <c r="I828" s="49" t="s">
        <v>548</v>
      </c>
    </row>
    <row r="829" spans="1:9" x14ac:dyDescent="0.25">
      <c r="A829" s="192" t="s">
        <v>645</v>
      </c>
      <c r="B829" s="193"/>
      <c r="C829" s="193"/>
      <c r="D829" s="194"/>
      <c r="E829" s="94"/>
      <c r="F829" s="79"/>
      <c r="G829" s="79"/>
      <c r="H829" s="9"/>
      <c r="I829" s="47"/>
    </row>
    <row r="830" spans="1:9" x14ac:dyDescent="0.25">
      <c r="A830" s="67">
        <f>A828+1</f>
        <v>695</v>
      </c>
      <c r="B830" s="68" t="s">
        <v>646</v>
      </c>
      <c r="C830" s="67">
        <v>403</v>
      </c>
      <c r="D830" s="68" t="s">
        <v>647</v>
      </c>
      <c r="E830" s="79">
        <v>82.63</v>
      </c>
      <c r="F830" s="79">
        <f t="shared" si="61"/>
        <v>14.873399999999998</v>
      </c>
      <c r="G830" s="79">
        <f t="shared" si="62"/>
        <v>97.503399999999999</v>
      </c>
      <c r="H830" s="4" t="s">
        <v>547</v>
      </c>
      <c r="I830" s="49" t="s">
        <v>548</v>
      </c>
    </row>
    <row r="831" spans="1:9" x14ac:dyDescent="0.25">
      <c r="A831" s="67">
        <f t="shared" ref="A831:A839" si="69" xml:space="preserve"> A830+1</f>
        <v>696</v>
      </c>
      <c r="B831" s="68" t="s">
        <v>648</v>
      </c>
      <c r="C831" s="67">
        <v>403</v>
      </c>
      <c r="D831" s="68" t="s">
        <v>649</v>
      </c>
      <c r="E831" s="79">
        <v>55.08</v>
      </c>
      <c r="F831" s="79">
        <v>9.92</v>
      </c>
      <c r="G831" s="79">
        <f t="shared" si="62"/>
        <v>65</v>
      </c>
      <c r="H831" s="4" t="s">
        <v>547</v>
      </c>
      <c r="I831" s="49" t="s">
        <v>548</v>
      </c>
    </row>
    <row r="832" spans="1:9" x14ac:dyDescent="0.25">
      <c r="A832" s="67">
        <f t="shared" si="69"/>
        <v>697</v>
      </c>
      <c r="B832" s="68" t="s">
        <v>646</v>
      </c>
      <c r="C832" s="67">
        <v>403</v>
      </c>
      <c r="D832" s="68" t="s">
        <v>650</v>
      </c>
      <c r="E832" s="79">
        <v>55.08</v>
      </c>
      <c r="F832" s="79">
        <v>9.92</v>
      </c>
      <c r="G832" s="79">
        <f t="shared" ref="G832:G894" si="70">E832+F832</f>
        <v>65</v>
      </c>
      <c r="H832" s="4" t="s">
        <v>547</v>
      </c>
      <c r="I832" s="49" t="s">
        <v>548</v>
      </c>
    </row>
    <row r="833" spans="1:9" x14ac:dyDescent="0.25">
      <c r="A833" s="67">
        <f t="shared" si="69"/>
        <v>698</v>
      </c>
      <c r="B833" s="68" t="s">
        <v>646</v>
      </c>
      <c r="C833" s="67">
        <v>403</v>
      </c>
      <c r="D833" s="68" t="s">
        <v>651</v>
      </c>
      <c r="E833" s="79">
        <v>55.08</v>
      </c>
      <c r="F833" s="79">
        <v>9.92</v>
      </c>
      <c r="G833" s="79">
        <f t="shared" si="70"/>
        <v>65</v>
      </c>
      <c r="H833" s="4" t="s">
        <v>547</v>
      </c>
      <c r="I833" s="49" t="s">
        <v>548</v>
      </c>
    </row>
    <row r="834" spans="1:9" x14ac:dyDescent="0.25">
      <c r="A834" s="67">
        <f t="shared" si="69"/>
        <v>699</v>
      </c>
      <c r="B834" s="68" t="s">
        <v>652</v>
      </c>
      <c r="C834" s="67">
        <v>403</v>
      </c>
      <c r="D834" s="68" t="s">
        <v>653</v>
      </c>
      <c r="E834" s="79">
        <v>99.15</v>
      </c>
      <c r="F834" s="79">
        <f t="shared" ref="F834:F894" si="71">E834*0.18</f>
        <v>17.847000000000001</v>
      </c>
      <c r="G834" s="79">
        <f t="shared" si="70"/>
        <v>116.99700000000001</v>
      </c>
      <c r="H834" s="4" t="s">
        <v>547</v>
      </c>
      <c r="I834" s="49" t="s">
        <v>548</v>
      </c>
    </row>
    <row r="835" spans="1:9" x14ac:dyDescent="0.25">
      <c r="A835" s="67">
        <f t="shared" si="69"/>
        <v>700</v>
      </c>
      <c r="B835" s="68" t="s">
        <v>652</v>
      </c>
      <c r="C835" s="67">
        <v>403</v>
      </c>
      <c r="D835" s="68" t="s">
        <v>654</v>
      </c>
      <c r="E835" s="79">
        <v>99.15</v>
      </c>
      <c r="F835" s="79">
        <f t="shared" si="71"/>
        <v>17.847000000000001</v>
      </c>
      <c r="G835" s="79">
        <f t="shared" si="70"/>
        <v>116.99700000000001</v>
      </c>
      <c r="H835" s="4" t="s">
        <v>547</v>
      </c>
      <c r="I835" s="49" t="s">
        <v>548</v>
      </c>
    </row>
    <row r="836" spans="1:9" ht="31.5" x14ac:dyDescent="0.25">
      <c r="A836" s="67">
        <f t="shared" si="69"/>
        <v>701</v>
      </c>
      <c r="B836" s="68" t="s">
        <v>655</v>
      </c>
      <c r="C836" s="67">
        <v>403</v>
      </c>
      <c r="D836" s="68" t="s">
        <v>656</v>
      </c>
      <c r="E836" s="79">
        <v>165.25</v>
      </c>
      <c r="F836" s="79">
        <f t="shared" si="71"/>
        <v>29.744999999999997</v>
      </c>
      <c r="G836" s="79">
        <f t="shared" si="70"/>
        <v>194.995</v>
      </c>
      <c r="H836" s="4" t="s">
        <v>547</v>
      </c>
      <c r="I836" s="49" t="s">
        <v>548</v>
      </c>
    </row>
    <row r="837" spans="1:9" x14ac:dyDescent="0.25">
      <c r="A837" s="67">
        <f t="shared" si="69"/>
        <v>702</v>
      </c>
      <c r="B837" s="68"/>
      <c r="C837" s="67">
        <v>403</v>
      </c>
      <c r="D837" s="68" t="s">
        <v>657</v>
      </c>
      <c r="E837" s="79">
        <v>132.19999999999999</v>
      </c>
      <c r="F837" s="79">
        <f t="shared" si="71"/>
        <v>23.795999999999996</v>
      </c>
      <c r="G837" s="79">
        <f t="shared" si="70"/>
        <v>155.99599999999998</v>
      </c>
      <c r="H837" s="4" t="s">
        <v>547</v>
      </c>
      <c r="I837" s="49" t="s">
        <v>548</v>
      </c>
    </row>
    <row r="838" spans="1:9" x14ac:dyDescent="0.25">
      <c r="A838" s="67">
        <f t="shared" si="69"/>
        <v>703</v>
      </c>
      <c r="B838" s="68"/>
      <c r="C838" s="67">
        <v>403</v>
      </c>
      <c r="D838" s="68" t="s">
        <v>658</v>
      </c>
      <c r="E838" s="79">
        <v>132.19999999999999</v>
      </c>
      <c r="F838" s="79">
        <f t="shared" si="71"/>
        <v>23.795999999999996</v>
      </c>
      <c r="G838" s="79">
        <f t="shared" si="70"/>
        <v>155.99599999999998</v>
      </c>
      <c r="H838" s="4" t="s">
        <v>547</v>
      </c>
      <c r="I838" s="49" t="s">
        <v>548</v>
      </c>
    </row>
    <row r="839" spans="1:9" x14ac:dyDescent="0.25">
      <c r="A839" s="67">
        <f t="shared" si="69"/>
        <v>704</v>
      </c>
      <c r="B839" s="68"/>
      <c r="C839" s="67">
        <v>403</v>
      </c>
      <c r="D839" s="68" t="s">
        <v>659</v>
      </c>
      <c r="E839" s="79">
        <v>132.19999999999999</v>
      </c>
      <c r="F839" s="79">
        <f t="shared" si="71"/>
        <v>23.795999999999996</v>
      </c>
      <c r="G839" s="79">
        <f t="shared" si="70"/>
        <v>155.99599999999998</v>
      </c>
      <c r="H839" s="4" t="s">
        <v>547</v>
      </c>
      <c r="I839" s="49" t="s">
        <v>548</v>
      </c>
    </row>
    <row r="840" spans="1:9" x14ac:dyDescent="0.25">
      <c r="A840" s="192" t="s">
        <v>660</v>
      </c>
      <c r="B840" s="193"/>
      <c r="C840" s="193"/>
      <c r="D840" s="194"/>
      <c r="E840" s="94"/>
      <c r="F840" s="79"/>
      <c r="G840" s="79"/>
      <c r="H840" s="9"/>
      <c r="I840" s="47"/>
    </row>
    <row r="841" spans="1:9" x14ac:dyDescent="0.25">
      <c r="A841" s="67">
        <f>A839+1</f>
        <v>705</v>
      </c>
      <c r="B841" s="68" t="s">
        <v>646</v>
      </c>
      <c r="C841" s="67">
        <v>403</v>
      </c>
      <c r="D841" s="68" t="s">
        <v>661</v>
      </c>
      <c r="E841" s="79">
        <v>44.07</v>
      </c>
      <c r="F841" s="79">
        <f t="shared" si="71"/>
        <v>7.9325999999999999</v>
      </c>
      <c r="G841" s="79">
        <f t="shared" si="70"/>
        <v>52.002600000000001</v>
      </c>
      <c r="H841" s="4" t="s">
        <v>547</v>
      </c>
      <c r="I841" s="49" t="s">
        <v>548</v>
      </c>
    </row>
    <row r="842" spans="1:9" ht="31.5" x14ac:dyDescent="0.25">
      <c r="A842" s="67">
        <f t="shared" ref="A842:A849" si="72" xml:space="preserve"> A841+1</f>
        <v>706</v>
      </c>
      <c r="B842" s="68" t="s">
        <v>662</v>
      </c>
      <c r="C842" s="67">
        <v>403</v>
      </c>
      <c r="D842" s="68" t="s">
        <v>663</v>
      </c>
      <c r="E842" s="79">
        <v>44.07</v>
      </c>
      <c r="F842" s="79">
        <f t="shared" si="71"/>
        <v>7.9325999999999999</v>
      </c>
      <c r="G842" s="79">
        <f t="shared" si="70"/>
        <v>52.002600000000001</v>
      </c>
      <c r="H842" s="4" t="s">
        <v>547</v>
      </c>
      <c r="I842" s="49" t="s">
        <v>548</v>
      </c>
    </row>
    <row r="843" spans="1:9" x14ac:dyDescent="0.25">
      <c r="A843" s="67">
        <f t="shared" si="72"/>
        <v>707</v>
      </c>
      <c r="B843" s="68" t="s">
        <v>664</v>
      </c>
      <c r="C843" s="67">
        <v>403</v>
      </c>
      <c r="D843" s="68" t="s">
        <v>665</v>
      </c>
      <c r="E843" s="79">
        <v>44.07</v>
      </c>
      <c r="F843" s="79">
        <f t="shared" si="71"/>
        <v>7.9325999999999999</v>
      </c>
      <c r="G843" s="79">
        <f t="shared" si="70"/>
        <v>52.002600000000001</v>
      </c>
      <c r="H843" s="4" t="s">
        <v>547</v>
      </c>
      <c r="I843" s="49" t="s">
        <v>548</v>
      </c>
    </row>
    <row r="844" spans="1:9" x14ac:dyDescent="0.25">
      <c r="A844" s="67">
        <f t="shared" si="72"/>
        <v>708</v>
      </c>
      <c r="B844" s="68" t="s">
        <v>646</v>
      </c>
      <c r="C844" s="67">
        <v>403</v>
      </c>
      <c r="D844" s="68" t="s">
        <v>666</v>
      </c>
      <c r="E844" s="79">
        <v>44.07</v>
      </c>
      <c r="F844" s="79">
        <f t="shared" si="71"/>
        <v>7.9325999999999999</v>
      </c>
      <c r="G844" s="79">
        <f t="shared" si="70"/>
        <v>52.002600000000001</v>
      </c>
      <c r="H844" s="4" t="s">
        <v>547</v>
      </c>
      <c r="I844" s="49" t="s">
        <v>548</v>
      </c>
    </row>
    <row r="845" spans="1:9" ht="31.5" x14ac:dyDescent="0.25">
      <c r="A845" s="67">
        <f t="shared" si="72"/>
        <v>709</v>
      </c>
      <c r="B845" s="68" t="s">
        <v>667</v>
      </c>
      <c r="C845" s="67">
        <v>403</v>
      </c>
      <c r="D845" s="68" t="s">
        <v>668</v>
      </c>
      <c r="E845" s="79">
        <v>99.15</v>
      </c>
      <c r="F845" s="79">
        <f t="shared" si="71"/>
        <v>17.847000000000001</v>
      </c>
      <c r="G845" s="79">
        <f t="shared" si="70"/>
        <v>116.99700000000001</v>
      </c>
      <c r="H845" s="4" t="s">
        <v>547</v>
      </c>
      <c r="I845" s="49" t="s">
        <v>548</v>
      </c>
    </row>
    <row r="846" spans="1:9" ht="31.5" x14ac:dyDescent="0.25">
      <c r="A846" s="67">
        <f t="shared" si="72"/>
        <v>710</v>
      </c>
      <c r="B846" s="68" t="s">
        <v>655</v>
      </c>
      <c r="C846" s="67">
        <v>403</v>
      </c>
      <c r="D846" s="68" t="s">
        <v>669</v>
      </c>
      <c r="E846" s="79">
        <v>165.25</v>
      </c>
      <c r="F846" s="79">
        <f t="shared" si="71"/>
        <v>29.744999999999997</v>
      </c>
      <c r="G846" s="79">
        <f t="shared" si="70"/>
        <v>194.995</v>
      </c>
      <c r="H846" s="4" t="s">
        <v>547</v>
      </c>
      <c r="I846" s="49" t="s">
        <v>548</v>
      </c>
    </row>
    <row r="847" spans="1:9" x14ac:dyDescent="0.25">
      <c r="A847" s="67">
        <f t="shared" si="72"/>
        <v>711</v>
      </c>
      <c r="B847" s="68" t="s">
        <v>670</v>
      </c>
      <c r="C847" s="67">
        <v>403</v>
      </c>
      <c r="D847" s="68" t="s">
        <v>671</v>
      </c>
      <c r="E847" s="79">
        <v>440.68</v>
      </c>
      <c r="F847" s="79">
        <f t="shared" si="71"/>
        <v>79.322400000000002</v>
      </c>
      <c r="G847" s="79">
        <f t="shared" si="70"/>
        <v>520.00239999999997</v>
      </c>
      <c r="H847" s="4" t="s">
        <v>547</v>
      </c>
      <c r="I847" s="49" t="s">
        <v>548</v>
      </c>
    </row>
    <row r="848" spans="1:9" x14ac:dyDescent="0.25">
      <c r="A848" s="67">
        <f t="shared" si="72"/>
        <v>712</v>
      </c>
      <c r="B848" s="68" t="s">
        <v>672</v>
      </c>
      <c r="C848" s="67">
        <v>403</v>
      </c>
      <c r="D848" s="68" t="s">
        <v>659</v>
      </c>
      <c r="E848" s="79">
        <v>165.25</v>
      </c>
      <c r="F848" s="79">
        <f t="shared" si="71"/>
        <v>29.744999999999997</v>
      </c>
      <c r="G848" s="79">
        <f t="shared" si="70"/>
        <v>194.995</v>
      </c>
      <c r="H848" s="4" t="s">
        <v>547</v>
      </c>
      <c r="I848" s="49" t="s">
        <v>548</v>
      </c>
    </row>
    <row r="849" spans="1:9" x14ac:dyDescent="0.25">
      <c r="A849" s="67">
        <f t="shared" si="72"/>
        <v>713</v>
      </c>
      <c r="B849" s="68"/>
      <c r="C849" s="67">
        <v>403</v>
      </c>
      <c r="D849" s="68" t="s">
        <v>673</v>
      </c>
      <c r="E849" s="79">
        <v>33.049999999999997</v>
      </c>
      <c r="F849" s="79">
        <f t="shared" si="71"/>
        <v>5.948999999999999</v>
      </c>
      <c r="G849" s="79">
        <f t="shared" si="70"/>
        <v>38.998999999999995</v>
      </c>
      <c r="H849" s="4" t="s">
        <v>547</v>
      </c>
      <c r="I849" s="49" t="s">
        <v>548</v>
      </c>
    </row>
    <row r="850" spans="1:9" x14ac:dyDescent="0.25">
      <c r="A850" s="192" t="s">
        <v>674</v>
      </c>
      <c r="B850" s="193"/>
      <c r="C850" s="193"/>
      <c r="D850" s="194"/>
      <c r="E850" s="94"/>
      <c r="F850" s="79"/>
      <c r="G850" s="79"/>
      <c r="H850" s="9"/>
      <c r="I850" s="47"/>
    </row>
    <row r="851" spans="1:9" x14ac:dyDescent="0.25">
      <c r="A851" s="67">
        <f>A849+1</f>
        <v>714</v>
      </c>
      <c r="B851" s="68" t="s">
        <v>646</v>
      </c>
      <c r="C851" s="67">
        <v>403</v>
      </c>
      <c r="D851" s="68" t="s">
        <v>675</v>
      </c>
      <c r="E851" s="79">
        <v>44.07</v>
      </c>
      <c r="F851" s="79">
        <f t="shared" si="71"/>
        <v>7.9325999999999999</v>
      </c>
      <c r="G851" s="79">
        <f t="shared" si="70"/>
        <v>52.002600000000001</v>
      </c>
      <c r="H851" s="4" t="s">
        <v>547</v>
      </c>
      <c r="I851" s="49" t="s">
        <v>548</v>
      </c>
    </row>
    <row r="852" spans="1:9" x14ac:dyDescent="0.25">
      <c r="A852" s="67">
        <f xml:space="preserve"> A851+1</f>
        <v>715</v>
      </c>
      <c r="B852" s="68" t="s">
        <v>648</v>
      </c>
      <c r="C852" s="67">
        <v>403</v>
      </c>
      <c r="D852" s="68" t="s">
        <v>676</v>
      </c>
      <c r="E852" s="79">
        <v>44.07</v>
      </c>
      <c r="F852" s="79">
        <f t="shared" si="71"/>
        <v>7.9325999999999999</v>
      </c>
      <c r="G852" s="79">
        <f t="shared" si="70"/>
        <v>52.002600000000001</v>
      </c>
      <c r="H852" s="4" t="s">
        <v>547</v>
      </c>
      <c r="I852" s="49" t="s">
        <v>548</v>
      </c>
    </row>
    <row r="853" spans="1:9" x14ac:dyDescent="0.25">
      <c r="A853" s="67">
        <f xml:space="preserve"> A852+1</f>
        <v>716</v>
      </c>
      <c r="B853" s="68" t="s">
        <v>677</v>
      </c>
      <c r="C853" s="67">
        <v>403</v>
      </c>
      <c r="D853" s="68" t="s">
        <v>678</v>
      </c>
      <c r="E853" s="79">
        <v>99.15</v>
      </c>
      <c r="F853" s="79">
        <f t="shared" si="71"/>
        <v>17.847000000000001</v>
      </c>
      <c r="G853" s="79">
        <f t="shared" si="70"/>
        <v>116.99700000000001</v>
      </c>
      <c r="H853" s="4" t="s">
        <v>547</v>
      </c>
      <c r="I853" s="49" t="s">
        <v>548</v>
      </c>
    </row>
    <row r="854" spans="1:9" ht="31.5" x14ac:dyDescent="0.25">
      <c r="A854" s="67">
        <f xml:space="preserve"> A853+1</f>
        <v>717</v>
      </c>
      <c r="B854" s="68" t="s">
        <v>655</v>
      </c>
      <c r="C854" s="67">
        <v>403</v>
      </c>
      <c r="D854" s="68" t="s">
        <v>679</v>
      </c>
      <c r="E854" s="79">
        <v>165.25</v>
      </c>
      <c r="F854" s="79">
        <f t="shared" si="71"/>
        <v>29.744999999999997</v>
      </c>
      <c r="G854" s="79">
        <f t="shared" si="70"/>
        <v>194.995</v>
      </c>
      <c r="H854" s="4" t="s">
        <v>547</v>
      </c>
      <c r="I854" s="49" t="s">
        <v>548</v>
      </c>
    </row>
    <row r="855" spans="1:9" x14ac:dyDescent="0.25">
      <c r="A855" s="67">
        <f xml:space="preserve"> A854+1</f>
        <v>718</v>
      </c>
      <c r="B855" s="68" t="s">
        <v>680</v>
      </c>
      <c r="C855" s="67">
        <v>403</v>
      </c>
      <c r="D855" s="68" t="s">
        <v>681</v>
      </c>
      <c r="E855" s="79">
        <v>198.31</v>
      </c>
      <c r="F855" s="79">
        <v>35.69</v>
      </c>
      <c r="G855" s="79">
        <f t="shared" si="70"/>
        <v>234</v>
      </c>
      <c r="H855" s="4" t="s">
        <v>547</v>
      </c>
      <c r="I855" s="49" t="s">
        <v>548</v>
      </c>
    </row>
    <row r="856" spans="1:9" x14ac:dyDescent="0.25">
      <c r="A856" s="67">
        <f xml:space="preserve"> A855+1</f>
        <v>719</v>
      </c>
      <c r="B856" s="68" t="s">
        <v>682</v>
      </c>
      <c r="C856" s="67">
        <v>403</v>
      </c>
      <c r="D856" s="68" t="s">
        <v>683</v>
      </c>
      <c r="E856" s="79">
        <v>132.19999999999999</v>
      </c>
      <c r="F856" s="79">
        <f t="shared" si="71"/>
        <v>23.795999999999996</v>
      </c>
      <c r="G856" s="79">
        <f t="shared" si="70"/>
        <v>155.99599999999998</v>
      </c>
      <c r="H856" s="4" t="s">
        <v>547</v>
      </c>
      <c r="I856" s="49" t="s">
        <v>548</v>
      </c>
    </row>
    <row r="857" spans="1:9" x14ac:dyDescent="0.25">
      <c r="A857" s="192" t="s">
        <v>684</v>
      </c>
      <c r="B857" s="193"/>
      <c r="C857" s="193"/>
      <c r="D857" s="194"/>
      <c r="E857" s="94"/>
      <c r="F857" s="79"/>
      <c r="G857" s="79"/>
      <c r="H857" s="9"/>
      <c r="I857" s="47"/>
    </row>
    <row r="858" spans="1:9" x14ac:dyDescent="0.25">
      <c r="A858" s="67">
        <f>A856+1</f>
        <v>720</v>
      </c>
      <c r="B858" s="68" t="s">
        <v>646</v>
      </c>
      <c r="C858" s="67">
        <v>403</v>
      </c>
      <c r="D858" s="68" t="s">
        <v>675</v>
      </c>
      <c r="E858" s="79">
        <v>44.07</v>
      </c>
      <c r="F858" s="79">
        <f t="shared" si="71"/>
        <v>7.9325999999999999</v>
      </c>
      <c r="G858" s="79">
        <f t="shared" si="70"/>
        <v>52.002600000000001</v>
      </c>
      <c r="H858" s="4" t="s">
        <v>547</v>
      </c>
      <c r="I858" s="49" t="s">
        <v>548</v>
      </c>
    </row>
    <row r="859" spans="1:9" ht="31.5" x14ac:dyDescent="0.25">
      <c r="A859" s="67">
        <f t="shared" ref="A859:A868" si="73" xml:space="preserve"> A858+1</f>
        <v>721</v>
      </c>
      <c r="B859" s="68" t="s">
        <v>662</v>
      </c>
      <c r="C859" s="67">
        <v>403</v>
      </c>
      <c r="D859" s="68" t="s">
        <v>685</v>
      </c>
      <c r="E859" s="79">
        <v>44.07</v>
      </c>
      <c r="F859" s="79">
        <f t="shared" si="71"/>
        <v>7.9325999999999999</v>
      </c>
      <c r="G859" s="79">
        <f t="shared" si="70"/>
        <v>52.002600000000001</v>
      </c>
      <c r="H859" s="4" t="s">
        <v>547</v>
      </c>
      <c r="I859" s="49" t="s">
        <v>548</v>
      </c>
    </row>
    <row r="860" spans="1:9" x14ac:dyDescent="0.25">
      <c r="A860" s="67">
        <f t="shared" si="73"/>
        <v>722</v>
      </c>
      <c r="B860" s="68" t="s">
        <v>648</v>
      </c>
      <c r="C860" s="67">
        <v>403</v>
      </c>
      <c r="D860" s="68" t="s">
        <v>686</v>
      </c>
      <c r="E860" s="79">
        <v>44.07</v>
      </c>
      <c r="F860" s="79">
        <f t="shared" si="71"/>
        <v>7.9325999999999999</v>
      </c>
      <c r="G860" s="79">
        <f t="shared" si="70"/>
        <v>52.002600000000001</v>
      </c>
      <c r="H860" s="4" t="s">
        <v>547</v>
      </c>
      <c r="I860" s="49" t="s">
        <v>548</v>
      </c>
    </row>
    <row r="861" spans="1:9" x14ac:dyDescent="0.25">
      <c r="A861" s="67">
        <f t="shared" si="73"/>
        <v>723</v>
      </c>
      <c r="B861" s="68" t="s">
        <v>646</v>
      </c>
      <c r="C861" s="67">
        <v>403</v>
      </c>
      <c r="D861" s="68" t="s">
        <v>687</v>
      </c>
      <c r="E861" s="79">
        <v>44.07</v>
      </c>
      <c r="F861" s="79">
        <f t="shared" si="71"/>
        <v>7.9325999999999999</v>
      </c>
      <c r="G861" s="79">
        <f t="shared" si="70"/>
        <v>52.002600000000001</v>
      </c>
      <c r="H861" s="4" t="s">
        <v>547</v>
      </c>
      <c r="I861" s="49" t="s">
        <v>548</v>
      </c>
    </row>
    <row r="862" spans="1:9" ht="31.5" x14ac:dyDescent="0.25">
      <c r="A862" s="67">
        <f t="shared" si="73"/>
        <v>724</v>
      </c>
      <c r="B862" s="68" t="s">
        <v>655</v>
      </c>
      <c r="C862" s="67">
        <v>403</v>
      </c>
      <c r="D862" s="68" t="s">
        <v>656</v>
      </c>
      <c r="E862" s="79">
        <v>165.25</v>
      </c>
      <c r="F862" s="79">
        <f t="shared" si="71"/>
        <v>29.744999999999997</v>
      </c>
      <c r="G862" s="79">
        <f t="shared" si="70"/>
        <v>194.995</v>
      </c>
      <c r="H862" s="4" t="s">
        <v>547</v>
      </c>
      <c r="I862" s="49" t="s">
        <v>548</v>
      </c>
    </row>
    <row r="863" spans="1:9" x14ac:dyDescent="0.25">
      <c r="A863" s="67">
        <f t="shared" si="73"/>
        <v>725</v>
      </c>
      <c r="B863" s="68"/>
      <c r="C863" s="67">
        <v>403</v>
      </c>
      <c r="D863" s="68" t="s">
        <v>688</v>
      </c>
      <c r="E863" s="79">
        <v>132.19999999999999</v>
      </c>
      <c r="F863" s="79">
        <f t="shared" si="71"/>
        <v>23.795999999999996</v>
      </c>
      <c r="G863" s="79">
        <f t="shared" si="70"/>
        <v>155.99599999999998</v>
      </c>
      <c r="H863" s="4" t="s">
        <v>547</v>
      </c>
      <c r="I863" s="49" t="s">
        <v>548</v>
      </c>
    </row>
    <row r="864" spans="1:9" x14ac:dyDescent="0.25">
      <c r="A864" s="67">
        <f t="shared" si="73"/>
        <v>726</v>
      </c>
      <c r="B864" s="68" t="s">
        <v>652</v>
      </c>
      <c r="C864" s="67">
        <v>403</v>
      </c>
      <c r="D864" s="68" t="s">
        <v>654</v>
      </c>
      <c r="E864" s="79">
        <v>99.15</v>
      </c>
      <c r="F864" s="79">
        <f t="shared" si="71"/>
        <v>17.847000000000001</v>
      </c>
      <c r="G864" s="79">
        <f t="shared" si="70"/>
        <v>116.99700000000001</v>
      </c>
      <c r="H864" s="4" t="s">
        <v>547</v>
      </c>
      <c r="I864" s="49" t="s">
        <v>548</v>
      </c>
    </row>
    <row r="865" spans="1:9" x14ac:dyDescent="0.25">
      <c r="A865" s="67">
        <f t="shared" si="73"/>
        <v>727</v>
      </c>
      <c r="B865" s="68" t="s">
        <v>652</v>
      </c>
      <c r="C865" s="67">
        <v>403</v>
      </c>
      <c r="D865" s="68" t="s">
        <v>689</v>
      </c>
      <c r="E865" s="79">
        <v>99.15</v>
      </c>
      <c r="F865" s="79">
        <f t="shared" si="71"/>
        <v>17.847000000000001</v>
      </c>
      <c r="G865" s="79">
        <f t="shared" si="70"/>
        <v>116.99700000000001</v>
      </c>
      <c r="H865" s="4" t="s">
        <v>547</v>
      </c>
      <c r="I865" s="49" t="s">
        <v>548</v>
      </c>
    </row>
    <row r="866" spans="1:9" x14ac:dyDescent="0.25">
      <c r="A866" s="67">
        <f t="shared" si="73"/>
        <v>728</v>
      </c>
      <c r="B866" s="68"/>
      <c r="C866" s="67">
        <v>403</v>
      </c>
      <c r="D866" s="68" t="s">
        <v>690</v>
      </c>
      <c r="E866" s="79">
        <v>99.15</v>
      </c>
      <c r="F866" s="79">
        <f t="shared" si="71"/>
        <v>17.847000000000001</v>
      </c>
      <c r="G866" s="79">
        <f t="shared" si="70"/>
        <v>116.99700000000001</v>
      </c>
      <c r="H866" s="4" t="s">
        <v>547</v>
      </c>
      <c r="I866" s="49" t="s">
        <v>548</v>
      </c>
    </row>
    <row r="867" spans="1:9" x14ac:dyDescent="0.25">
      <c r="A867" s="67">
        <f t="shared" si="73"/>
        <v>729</v>
      </c>
      <c r="B867" s="68" t="s">
        <v>682</v>
      </c>
      <c r="C867" s="67">
        <v>403</v>
      </c>
      <c r="D867" s="68" t="s">
        <v>691</v>
      </c>
      <c r="E867" s="79">
        <v>132.19999999999999</v>
      </c>
      <c r="F867" s="79">
        <f t="shared" si="71"/>
        <v>23.795999999999996</v>
      </c>
      <c r="G867" s="79">
        <f t="shared" si="70"/>
        <v>155.99599999999998</v>
      </c>
      <c r="H867" s="4" t="s">
        <v>547</v>
      </c>
      <c r="I867" s="49" t="s">
        <v>548</v>
      </c>
    </row>
    <row r="868" spans="1:9" x14ac:dyDescent="0.25">
      <c r="A868" s="67">
        <f t="shared" si="73"/>
        <v>730</v>
      </c>
      <c r="B868" s="68"/>
      <c r="C868" s="67">
        <v>403</v>
      </c>
      <c r="D868" s="68" t="s">
        <v>644</v>
      </c>
      <c r="E868" s="79">
        <v>33.049999999999997</v>
      </c>
      <c r="F868" s="79">
        <f t="shared" si="71"/>
        <v>5.948999999999999</v>
      </c>
      <c r="G868" s="79">
        <f t="shared" si="70"/>
        <v>38.998999999999995</v>
      </c>
      <c r="H868" s="4" t="s">
        <v>547</v>
      </c>
      <c r="I868" s="49" t="s">
        <v>548</v>
      </c>
    </row>
    <row r="869" spans="1:9" x14ac:dyDescent="0.25">
      <c r="A869" s="192" t="s">
        <v>692</v>
      </c>
      <c r="B869" s="193"/>
      <c r="C869" s="193"/>
      <c r="D869" s="194"/>
      <c r="E869" s="94"/>
      <c r="F869" s="79"/>
      <c r="G869" s="79"/>
      <c r="H869" s="9"/>
      <c r="I869" s="47"/>
    </row>
    <row r="870" spans="1:9" x14ac:dyDescent="0.25">
      <c r="A870" s="67">
        <f>A868+1</f>
        <v>731</v>
      </c>
      <c r="B870" s="68" t="s">
        <v>646</v>
      </c>
      <c r="C870" s="67">
        <v>403</v>
      </c>
      <c r="D870" s="68" t="s">
        <v>661</v>
      </c>
      <c r="E870" s="79">
        <v>44.07</v>
      </c>
      <c r="F870" s="79">
        <f t="shared" si="71"/>
        <v>7.9325999999999999</v>
      </c>
      <c r="G870" s="79">
        <f t="shared" si="70"/>
        <v>52.002600000000001</v>
      </c>
      <c r="H870" s="4" t="s">
        <v>547</v>
      </c>
      <c r="I870" s="49" t="s">
        <v>548</v>
      </c>
    </row>
    <row r="871" spans="1:9" ht="31.5" x14ac:dyDescent="0.25">
      <c r="A871" s="67">
        <f t="shared" ref="A871:A877" si="74" xml:space="preserve"> A870+1</f>
        <v>732</v>
      </c>
      <c r="B871" s="68" t="s">
        <v>662</v>
      </c>
      <c r="C871" s="67">
        <v>403</v>
      </c>
      <c r="D871" s="68" t="s">
        <v>685</v>
      </c>
      <c r="E871" s="79">
        <v>44.07</v>
      </c>
      <c r="F871" s="79">
        <f t="shared" si="71"/>
        <v>7.9325999999999999</v>
      </c>
      <c r="G871" s="79">
        <f t="shared" si="70"/>
        <v>52.002600000000001</v>
      </c>
      <c r="H871" s="4" t="s">
        <v>547</v>
      </c>
      <c r="I871" s="49" t="s">
        <v>548</v>
      </c>
    </row>
    <row r="872" spans="1:9" x14ac:dyDescent="0.25">
      <c r="A872" s="67">
        <f t="shared" si="74"/>
        <v>733</v>
      </c>
      <c r="B872" s="68"/>
      <c r="C872" s="67">
        <v>403</v>
      </c>
      <c r="D872" s="68" t="s">
        <v>678</v>
      </c>
      <c r="E872" s="79">
        <v>44.07</v>
      </c>
      <c r="F872" s="79">
        <f t="shared" si="71"/>
        <v>7.9325999999999999</v>
      </c>
      <c r="G872" s="79">
        <f t="shared" si="70"/>
        <v>52.002600000000001</v>
      </c>
      <c r="H872" s="4" t="s">
        <v>547</v>
      </c>
      <c r="I872" s="49" t="s">
        <v>548</v>
      </c>
    </row>
    <row r="873" spans="1:9" x14ac:dyDescent="0.25">
      <c r="A873" s="67">
        <f t="shared" si="74"/>
        <v>734</v>
      </c>
      <c r="B873" s="68"/>
      <c r="C873" s="67">
        <v>403</v>
      </c>
      <c r="D873" s="68" t="s">
        <v>693</v>
      </c>
      <c r="E873" s="79">
        <v>44.07</v>
      </c>
      <c r="F873" s="79">
        <f t="shared" si="71"/>
        <v>7.9325999999999999</v>
      </c>
      <c r="G873" s="79">
        <f t="shared" si="70"/>
        <v>52.002600000000001</v>
      </c>
      <c r="H873" s="4" t="s">
        <v>547</v>
      </c>
      <c r="I873" s="49" t="s">
        <v>548</v>
      </c>
    </row>
    <row r="874" spans="1:9" x14ac:dyDescent="0.25">
      <c r="A874" s="67">
        <f t="shared" si="74"/>
        <v>735</v>
      </c>
      <c r="B874" s="68"/>
      <c r="C874" s="67">
        <v>403</v>
      </c>
      <c r="D874" s="68" t="s">
        <v>671</v>
      </c>
      <c r="E874" s="79">
        <v>220.34</v>
      </c>
      <c r="F874" s="79">
        <v>39.659999999999997</v>
      </c>
      <c r="G874" s="79">
        <f>E874+F874</f>
        <v>260</v>
      </c>
      <c r="H874" s="4" t="s">
        <v>547</v>
      </c>
      <c r="I874" s="49" t="s">
        <v>548</v>
      </c>
    </row>
    <row r="875" spans="1:9" x14ac:dyDescent="0.25">
      <c r="A875" s="67">
        <f t="shared" si="74"/>
        <v>736</v>
      </c>
      <c r="B875" s="68"/>
      <c r="C875" s="67">
        <v>403</v>
      </c>
      <c r="D875" s="68" t="s">
        <v>683</v>
      </c>
      <c r="E875" s="79">
        <v>132.19999999999999</v>
      </c>
      <c r="F875" s="79">
        <f t="shared" si="71"/>
        <v>23.795999999999996</v>
      </c>
      <c r="G875" s="79">
        <f t="shared" si="70"/>
        <v>155.99599999999998</v>
      </c>
      <c r="H875" s="4" t="s">
        <v>547</v>
      </c>
      <c r="I875" s="49" t="s">
        <v>548</v>
      </c>
    </row>
    <row r="876" spans="1:9" x14ac:dyDescent="0.25">
      <c r="A876" s="67">
        <f t="shared" si="74"/>
        <v>737</v>
      </c>
      <c r="B876" s="68"/>
      <c r="C876" s="67">
        <v>403</v>
      </c>
      <c r="D876" s="68" t="s">
        <v>657</v>
      </c>
      <c r="E876" s="79">
        <v>132.19999999999999</v>
      </c>
      <c r="F876" s="79">
        <f t="shared" si="71"/>
        <v>23.795999999999996</v>
      </c>
      <c r="G876" s="79">
        <f t="shared" si="70"/>
        <v>155.99599999999998</v>
      </c>
      <c r="H876" s="4" t="s">
        <v>547</v>
      </c>
      <c r="I876" s="49" t="s">
        <v>548</v>
      </c>
    </row>
    <row r="877" spans="1:9" x14ac:dyDescent="0.25">
      <c r="A877" s="67">
        <f t="shared" si="74"/>
        <v>738</v>
      </c>
      <c r="B877" s="68"/>
      <c r="C877" s="67">
        <v>403</v>
      </c>
      <c r="D877" s="68" t="s">
        <v>644</v>
      </c>
      <c r="E877" s="79">
        <v>33.049999999999997</v>
      </c>
      <c r="F877" s="79">
        <f t="shared" si="71"/>
        <v>5.948999999999999</v>
      </c>
      <c r="G877" s="79">
        <f t="shared" si="70"/>
        <v>38.998999999999995</v>
      </c>
      <c r="H877" s="4" t="s">
        <v>547</v>
      </c>
      <c r="I877" s="49" t="s">
        <v>548</v>
      </c>
    </row>
    <row r="878" spans="1:9" x14ac:dyDescent="0.25">
      <c r="A878" s="192" t="s">
        <v>694</v>
      </c>
      <c r="B878" s="193"/>
      <c r="C878" s="193"/>
      <c r="D878" s="194"/>
      <c r="E878" s="94"/>
      <c r="F878" s="79"/>
      <c r="G878" s="79"/>
      <c r="H878" s="9"/>
      <c r="I878" s="47"/>
    </row>
    <row r="879" spans="1:9" x14ac:dyDescent="0.25">
      <c r="A879" s="67">
        <f>A877+1</f>
        <v>739</v>
      </c>
      <c r="B879" s="68" t="s">
        <v>646</v>
      </c>
      <c r="C879" s="67">
        <v>403</v>
      </c>
      <c r="D879" s="68" t="s">
        <v>661</v>
      </c>
      <c r="E879" s="79">
        <v>44.07</v>
      </c>
      <c r="F879" s="79">
        <f t="shared" si="71"/>
        <v>7.9325999999999999</v>
      </c>
      <c r="G879" s="79">
        <f t="shared" si="70"/>
        <v>52.002600000000001</v>
      </c>
      <c r="H879" s="4" t="s">
        <v>547</v>
      </c>
      <c r="I879" s="49" t="s">
        <v>548</v>
      </c>
    </row>
    <row r="880" spans="1:9" ht="31.5" x14ac:dyDescent="0.25">
      <c r="A880" s="67">
        <f t="shared" ref="A880:A887" si="75" xml:space="preserve"> A879+1</f>
        <v>740</v>
      </c>
      <c r="B880" s="68" t="s">
        <v>662</v>
      </c>
      <c r="C880" s="67">
        <v>403</v>
      </c>
      <c r="D880" s="68" t="s">
        <v>685</v>
      </c>
      <c r="E880" s="79">
        <v>44.07</v>
      </c>
      <c r="F880" s="79">
        <f t="shared" si="71"/>
        <v>7.9325999999999999</v>
      </c>
      <c r="G880" s="79">
        <f t="shared" si="70"/>
        <v>52.002600000000001</v>
      </c>
      <c r="H880" s="4" t="s">
        <v>547</v>
      </c>
      <c r="I880" s="49" t="s">
        <v>548</v>
      </c>
    </row>
    <row r="881" spans="1:9" x14ac:dyDescent="0.25">
      <c r="A881" s="67">
        <f t="shared" si="75"/>
        <v>741</v>
      </c>
      <c r="B881" s="68"/>
      <c r="C881" s="67">
        <v>403</v>
      </c>
      <c r="D881" s="68" t="s">
        <v>695</v>
      </c>
      <c r="E881" s="79">
        <v>44.07</v>
      </c>
      <c r="F881" s="79">
        <f t="shared" si="71"/>
        <v>7.9325999999999999</v>
      </c>
      <c r="G881" s="79">
        <f t="shared" si="70"/>
        <v>52.002600000000001</v>
      </c>
      <c r="H881" s="4" t="s">
        <v>547</v>
      </c>
      <c r="I881" s="49" t="s">
        <v>548</v>
      </c>
    </row>
    <row r="882" spans="1:9" x14ac:dyDescent="0.25">
      <c r="A882" s="67">
        <f t="shared" si="75"/>
        <v>742</v>
      </c>
      <c r="B882" s="68"/>
      <c r="C882" s="67">
        <v>403</v>
      </c>
      <c r="D882" s="68" t="s">
        <v>696</v>
      </c>
      <c r="E882" s="79">
        <v>44.07</v>
      </c>
      <c r="F882" s="79">
        <f t="shared" si="71"/>
        <v>7.9325999999999999</v>
      </c>
      <c r="G882" s="79">
        <f t="shared" si="70"/>
        <v>52.002600000000001</v>
      </c>
      <c r="H882" s="4" t="s">
        <v>547</v>
      </c>
      <c r="I882" s="49" t="s">
        <v>548</v>
      </c>
    </row>
    <row r="883" spans="1:9" x14ac:dyDescent="0.25">
      <c r="A883" s="67">
        <f t="shared" si="75"/>
        <v>743</v>
      </c>
      <c r="B883" s="68"/>
      <c r="C883" s="67">
        <v>403</v>
      </c>
      <c r="D883" s="68" t="s">
        <v>693</v>
      </c>
      <c r="E883" s="79">
        <v>44.07</v>
      </c>
      <c r="F883" s="79">
        <f t="shared" si="71"/>
        <v>7.9325999999999999</v>
      </c>
      <c r="G883" s="79">
        <f t="shared" si="70"/>
        <v>52.002600000000001</v>
      </c>
      <c r="H883" s="4" t="s">
        <v>547</v>
      </c>
      <c r="I883" s="49" t="s">
        <v>548</v>
      </c>
    </row>
    <row r="884" spans="1:9" x14ac:dyDescent="0.25">
      <c r="A884" s="67">
        <f t="shared" si="75"/>
        <v>744</v>
      </c>
      <c r="B884" s="68"/>
      <c r="C884" s="67">
        <v>403</v>
      </c>
      <c r="D884" s="68" t="s">
        <v>671</v>
      </c>
      <c r="E884" s="79">
        <v>220.34</v>
      </c>
      <c r="F884" s="79">
        <v>39.659999999999997</v>
      </c>
      <c r="G884" s="79">
        <f t="shared" si="70"/>
        <v>260</v>
      </c>
      <c r="H884" s="4" t="s">
        <v>547</v>
      </c>
      <c r="I884" s="49" t="s">
        <v>548</v>
      </c>
    </row>
    <row r="885" spans="1:9" x14ac:dyDescent="0.25">
      <c r="A885" s="67">
        <f t="shared" si="75"/>
        <v>745</v>
      </c>
      <c r="B885" s="68"/>
      <c r="C885" s="67">
        <v>403</v>
      </c>
      <c r="D885" s="68" t="s">
        <v>697</v>
      </c>
      <c r="E885" s="79">
        <v>132.19999999999999</v>
      </c>
      <c r="F885" s="79">
        <f t="shared" si="71"/>
        <v>23.795999999999996</v>
      </c>
      <c r="G885" s="79">
        <f t="shared" si="70"/>
        <v>155.99599999999998</v>
      </c>
      <c r="H885" s="4" t="s">
        <v>547</v>
      </c>
      <c r="I885" s="49" t="s">
        <v>548</v>
      </c>
    </row>
    <row r="886" spans="1:9" x14ac:dyDescent="0.25">
      <c r="A886" s="67">
        <f t="shared" si="75"/>
        <v>746</v>
      </c>
      <c r="B886" s="68"/>
      <c r="C886" s="67">
        <v>403</v>
      </c>
      <c r="D886" s="68" t="s">
        <v>657</v>
      </c>
      <c r="E886" s="79">
        <v>132.19999999999999</v>
      </c>
      <c r="F886" s="79">
        <f t="shared" si="71"/>
        <v>23.795999999999996</v>
      </c>
      <c r="G886" s="79">
        <f t="shared" si="70"/>
        <v>155.99599999999998</v>
      </c>
      <c r="H886" s="4" t="s">
        <v>547</v>
      </c>
      <c r="I886" s="49" t="s">
        <v>548</v>
      </c>
    </row>
    <row r="887" spans="1:9" x14ac:dyDescent="0.25">
      <c r="A887" s="67">
        <f t="shared" si="75"/>
        <v>747</v>
      </c>
      <c r="B887" s="68"/>
      <c r="C887" s="67">
        <v>403</v>
      </c>
      <c r="D887" s="68" t="s">
        <v>644</v>
      </c>
      <c r="E887" s="79">
        <v>33.049999999999997</v>
      </c>
      <c r="F887" s="79">
        <f t="shared" si="71"/>
        <v>5.948999999999999</v>
      </c>
      <c r="G887" s="79">
        <f t="shared" si="70"/>
        <v>38.998999999999995</v>
      </c>
      <c r="H887" s="4" t="s">
        <v>547</v>
      </c>
      <c r="I887" s="49" t="s">
        <v>548</v>
      </c>
    </row>
    <row r="888" spans="1:9" x14ac:dyDescent="0.25">
      <c r="A888" s="192" t="s">
        <v>698</v>
      </c>
      <c r="B888" s="193"/>
      <c r="C888" s="193"/>
      <c r="D888" s="194"/>
      <c r="E888" s="94"/>
      <c r="F888" s="79"/>
      <c r="G888" s="79"/>
      <c r="H888" s="9"/>
      <c r="I888" s="47"/>
    </row>
    <row r="889" spans="1:9" x14ac:dyDescent="0.25">
      <c r="A889" s="67">
        <f>A887+1</f>
        <v>748</v>
      </c>
      <c r="B889" s="68" t="s">
        <v>699</v>
      </c>
      <c r="C889" s="67">
        <v>403</v>
      </c>
      <c r="D889" s="68" t="s">
        <v>700</v>
      </c>
      <c r="E889" s="79">
        <v>44.07</v>
      </c>
      <c r="F889" s="79">
        <f t="shared" si="71"/>
        <v>7.9325999999999999</v>
      </c>
      <c r="G889" s="79">
        <f t="shared" si="70"/>
        <v>52.002600000000001</v>
      </c>
      <c r="H889" s="4" t="s">
        <v>547</v>
      </c>
      <c r="I889" s="49" t="s">
        <v>548</v>
      </c>
    </row>
    <row r="890" spans="1:9" x14ac:dyDescent="0.25">
      <c r="A890" s="67">
        <f xml:space="preserve"> A889+1</f>
        <v>749</v>
      </c>
      <c r="B890" s="68"/>
      <c r="C890" s="67">
        <v>403</v>
      </c>
      <c r="D890" s="68" t="s">
        <v>701</v>
      </c>
      <c r="E890" s="79">
        <v>220.34</v>
      </c>
      <c r="F890" s="79">
        <v>39.659999999999997</v>
      </c>
      <c r="G890" s="79">
        <f t="shared" si="70"/>
        <v>260</v>
      </c>
      <c r="H890" s="4" t="s">
        <v>547</v>
      </c>
      <c r="I890" s="49" t="s">
        <v>548</v>
      </c>
    </row>
    <row r="891" spans="1:9" x14ac:dyDescent="0.25">
      <c r="A891" s="67">
        <f xml:space="preserve"> A890+1</f>
        <v>750</v>
      </c>
      <c r="B891" s="68"/>
      <c r="C891" s="67">
        <v>403</v>
      </c>
      <c r="D891" s="68" t="s">
        <v>702</v>
      </c>
      <c r="E891" s="79">
        <v>198.31</v>
      </c>
      <c r="F891" s="79">
        <v>35.69</v>
      </c>
      <c r="G891" s="79">
        <f t="shared" si="70"/>
        <v>234</v>
      </c>
      <c r="H891" s="4" t="s">
        <v>547</v>
      </c>
      <c r="I891" s="49" t="s">
        <v>548</v>
      </c>
    </row>
    <row r="892" spans="1:9" x14ac:dyDescent="0.25">
      <c r="A892" s="67">
        <f xml:space="preserve"> A891+1</f>
        <v>751</v>
      </c>
      <c r="B892" s="68"/>
      <c r="C892" s="67">
        <v>403</v>
      </c>
      <c r="D892" s="68" t="s">
        <v>703</v>
      </c>
      <c r="E892" s="79">
        <v>220.34</v>
      </c>
      <c r="F892" s="79">
        <v>39.659999999999997</v>
      </c>
      <c r="G892" s="79">
        <f t="shared" si="70"/>
        <v>260</v>
      </c>
      <c r="H892" s="4" t="s">
        <v>547</v>
      </c>
      <c r="I892" s="49" t="s">
        <v>548</v>
      </c>
    </row>
    <row r="893" spans="1:9" x14ac:dyDescent="0.25">
      <c r="A893" s="67">
        <f xml:space="preserve"> A892+1</f>
        <v>752</v>
      </c>
      <c r="B893" s="68"/>
      <c r="C893" s="67">
        <v>403</v>
      </c>
      <c r="D893" s="68" t="s">
        <v>659</v>
      </c>
      <c r="E893" s="79">
        <v>132.19999999999999</v>
      </c>
      <c r="F893" s="79">
        <f t="shared" si="71"/>
        <v>23.795999999999996</v>
      </c>
      <c r="G893" s="79">
        <f t="shared" si="70"/>
        <v>155.99599999999998</v>
      </c>
      <c r="H893" s="4" t="s">
        <v>547</v>
      </c>
      <c r="I893" s="49" t="s">
        <v>548</v>
      </c>
    </row>
    <row r="894" spans="1:9" x14ac:dyDescent="0.25">
      <c r="A894" s="67">
        <f xml:space="preserve"> A893+1</f>
        <v>753</v>
      </c>
      <c r="B894" s="68"/>
      <c r="C894" s="67">
        <v>403</v>
      </c>
      <c r="D894" s="68" t="s">
        <v>673</v>
      </c>
      <c r="E894" s="79">
        <v>33.049999999999997</v>
      </c>
      <c r="F894" s="79">
        <f t="shared" si="71"/>
        <v>5.948999999999999</v>
      </c>
      <c r="G894" s="79">
        <f t="shared" si="70"/>
        <v>38.998999999999995</v>
      </c>
      <c r="H894" s="4" t="s">
        <v>547</v>
      </c>
      <c r="I894" s="49" t="s">
        <v>548</v>
      </c>
    </row>
    <row r="895" spans="1:9" x14ac:dyDescent="0.25">
      <c r="A895" s="192" t="s">
        <v>704</v>
      </c>
      <c r="B895" s="193"/>
      <c r="C895" s="193"/>
      <c r="D895" s="194"/>
      <c r="E895" s="94"/>
      <c r="F895" s="79"/>
      <c r="G895" s="79"/>
      <c r="H895" s="9"/>
      <c r="I895" s="47"/>
    </row>
    <row r="896" spans="1:9" x14ac:dyDescent="0.25">
      <c r="A896" s="67">
        <f>A894+1</f>
        <v>754</v>
      </c>
      <c r="B896" s="68" t="s">
        <v>705</v>
      </c>
      <c r="C896" s="67">
        <v>403</v>
      </c>
      <c r="D896" s="68" t="s">
        <v>700</v>
      </c>
      <c r="E896" s="79">
        <v>44.07</v>
      </c>
      <c r="F896" s="79">
        <f t="shared" ref="F896:F959" si="76">E896*0.18</f>
        <v>7.9325999999999999</v>
      </c>
      <c r="G896" s="79">
        <f t="shared" ref="G896:G959" si="77">E896+F896</f>
        <v>52.002600000000001</v>
      </c>
      <c r="H896" s="4" t="s">
        <v>547</v>
      </c>
      <c r="I896" s="49" t="s">
        <v>548</v>
      </c>
    </row>
    <row r="897" spans="1:9" x14ac:dyDescent="0.25">
      <c r="A897" s="67">
        <f xml:space="preserve"> A896+1</f>
        <v>755</v>
      </c>
      <c r="B897" s="68"/>
      <c r="C897" s="67">
        <v>403</v>
      </c>
      <c r="D897" s="68" t="s">
        <v>701</v>
      </c>
      <c r="E897" s="79">
        <v>220.34</v>
      </c>
      <c r="F897" s="79">
        <v>39.659999999999997</v>
      </c>
      <c r="G897" s="79">
        <f t="shared" si="77"/>
        <v>260</v>
      </c>
      <c r="H897" s="4" t="s">
        <v>547</v>
      </c>
      <c r="I897" s="49" t="s">
        <v>548</v>
      </c>
    </row>
    <row r="898" spans="1:9" x14ac:dyDescent="0.25">
      <c r="A898" s="67">
        <f xml:space="preserve"> A897+1</f>
        <v>756</v>
      </c>
      <c r="B898" s="68"/>
      <c r="C898" s="67">
        <v>403</v>
      </c>
      <c r="D898" s="68" t="s">
        <v>706</v>
      </c>
      <c r="E898" s="79">
        <v>198.31</v>
      </c>
      <c r="F898" s="79">
        <v>35.69</v>
      </c>
      <c r="G898" s="79">
        <f t="shared" si="77"/>
        <v>234</v>
      </c>
      <c r="H898" s="4" t="s">
        <v>547</v>
      </c>
      <c r="I898" s="49" t="s">
        <v>548</v>
      </c>
    </row>
    <row r="899" spans="1:9" x14ac:dyDescent="0.25">
      <c r="A899" s="67">
        <f xml:space="preserve"> A898+1</f>
        <v>757</v>
      </c>
      <c r="B899" s="68"/>
      <c r="C899" s="67">
        <v>403</v>
      </c>
      <c r="D899" s="68" t="s">
        <v>703</v>
      </c>
      <c r="E899" s="79">
        <v>220.34</v>
      </c>
      <c r="F899" s="79">
        <v>39.659999999999997</v>
      </c>
      <c r="G899" s="79">
        <f t="shared" si="77"/>
        <v>260</v>
      </c>
      <c r="H899" s="4" t="s">
        <v>547</v>
      </c>
      <c r="I899" s="49" t="s">
        <v>548</v>
      </c>
    </row>
    <row r="900" spans="1:9" x14ac:dyDescent="0.25">
      <c r="A900" s="67">
        <f xml:space="preserve"> A899+1</f>
        <v>758</v>
      </c>
      <c r="B900" s="68"/>
      <c r="C900" s="67">
        <v>403</v>
      </c>
      <c r="D900" s="68" t="s">
        <v>659</v>
      </c>
      <c r="E900" s="79">
        <v>132.19999999999999</v>
      </c>
      <c r="F900" s="79">
        <f t="shared" si="76"/>
        <v>23.795999999999996</v>
      </c>
      <c r="G900" s="79">
        <f t="shared" si="77"/>
        <v>155.99599999999998</v>
      </c>
      <c r="H900" s="4" t="s">
        <v>547</v>
      </c>
      <c r="I900" s="49" t="s">
        <v>548</v>
      </c>
    </row>
    <row r="901" spans="1:9" x14ac:dyDescent="0.25">
      <c r="A901" s="67">
        <f xml:space="preserve"> A900+1</f>
        <v>759</v>
      </c>
      <c r="B901" s="68"/>
      <c r="C901" s="67">
        <v>403</v>
      </c>
      <c r="D901" s="68" t="s">
        <v>673</v>
      </c>
      <c r="E901" s="79">
        <v>33.049999999999997</v>
      </c>
      <c r="F901" s="79">
        <f t="shared" si="76"/>
        <v>5.948999999999999</v>
      </c>
      <c r="G901" s="79">
        <f t="shared" si="77"/>
        <v>38.998999999999995</v>
      </c>
      <c r="H901" s="4" t="s">
        <v>547</v>
      </c>
      <c r="I901" s="49" t="s">
        <v>548</v>
      </c>
    </row>
    <row r="902" spans="1:9" x14ac:dyDescent="0.25">
      <c r="A902" s="192" t="s">
        <v>707</v>
      </c>
      <c r="B902" s="193"/>
      <c r="C902" s="193"/>
      <c r="D902" s="194"/>
      <c r="E902" s="94"/>
      <c r="F902" s="79"/>
      <c r="G902" s="79"/>
      <c r="H902" s="9"/>
      <c r="I902" s="47"/>
    </row>
    <row r="903" spans="1:9" x14ac:dyDescent="0.25">
      <c r="A903" s="67">
        <f>A901+1</f>
        <v>760</v>
      </c>
      <c r="B903" s="68" t="s">
        <v>708</v>
      </c>
      <c r="C903" s="67">
        <v>403</v>
      </c>
      <c r="D903" s="68" t="s">
        <v>709</v>
      </c>
      <c r="E903" s="79">
        <v>44.07</v>
      </c>
      <c r="F903" s="79">
        <f t="shared" si="76"/>
        <v>7.9325999999999999</v>
      </c>
      <c r="G903" s="79">
        <f t="shared" si="77"/>
        <v>52.002600000000001</v>
      </c>
      <c r="H903" s="4" t="s">
        <v>547</v>
      </c>
      <c r="I903" s="49" t="s">
        <v>548</v>
      </c>
    </row>
    <row r="904" spans="1:9" x14ac:dyDescent="0.25">
      <c r="A904" s="67">
        <f xml:space="preserve"> A903+1</f>
        <v>761</v>
      </c>
      <c r="B904" s="68"/>
      <c r="C904" s="67">
        <v>403</v>
      </c>
      <c r="D904" s="68" t="s">
        <v>710</v>
      </c>
      <c r="E904" s="79">
        <v>44.07</v>
      </c>
      <c r="F904" s="79">
        <f t="shared" si="76"/>
        <v>7.9325999999999999</v>
      </c>
      <c r="G904" s="79">
        <f t="shared" si="77"/>
        <v>52.002600000000001</v>
      </c>
      <c r="H904" s="4" t="s">
        <v>547</v>
      </c>
      <c r="I904" s="49" t="s">
        <v>548</v>
      </c>
    </row>
    <row r="905" spans="1:9" x14ac:dyDescent="0.25">
      <c r="A905" s="67">
        <f xml:space="preserve"> A904+1</f>
        <v>762</v>
      </c>
      <c r="B905" s="68"/>
      <c r="C905" s="67">
        <v>403</v>
      </c>
      <c r="D905" s="68" t="s">
        <v>711</v>
      </c>
      <c r="E905" s="79">
        <v>198.31</v>
      </c>
      <c r="F905" s="79">
        <v>35.69</v>
      </c>
      <c r="G905" s="79">
        <f t="shared" si="77"/>
        <v>234</v>
      </c>
      <c r="H905" s="4" t="s">
        <v>547</v>
      </c>
      <c r="I905" s="49" t="s">
        <v>548</v>
      </c>
    </row>
    <row r="906" spans="1:9" x14ac:dyDescent="0.25">
      <c r="A906" s="67">
        <f xml:space="preserve"> A905+1</f>
        <v>763</v>
      </c>
      <c r="B906" s="68"/>
      <c r="C906" s="67">
        <v>403</v>
      </c>
      <c r="D906" s="68" t="s">
        <v>659</v>
      </c>
      <c r="E906" s="79">
        <v>132.19999999999999</v>
      </c>
      <c r="F906" s="79">
        <f t="shared" si="76"/>
        <v>23.795999999999996</v>
      </c>
      <c r="G906" s="79">
        <f t="shared" si="77"/>
        <v>155.99599999999998</v>
      </c>
      <c r="H906" s="4" t="s">
        <v>547</v>
      </c>
      <c r="I906" s="49" t="s">
        <v>548</v>
      </c>
    </row>
    <row r="907" spans="1:9" x14ac:dyDescent="0.25">
      <c r="A907" s="67">
        <f xml:space="preserve"> A906+1</f>
        <v>764</v>
      </c>
      <c r="B907" s="68"/>
      <c r="C907" s="67">
        <v>403</v>
      </c>
      <c r="D907" s="68" t="s">
        <v>673</v>
      </c>
      <c r="E907" s="79">
        <v>33.049999999999997</v>
      </c>
      <c r="F907" s="79">
        <f t="shared" si="76"/>
        <v>5.948999999999999</v>
      </c>
      <c r="G907" s="79">
        <f t="shared" si="77"/>
        <v>38.998999999999995</v>
      </c>
      <c r="H907" s="4" t="s">
        <v>547</v>
      </c>
      <c r="I907" s="49" t="s">
        <v>548</v>
      </c>
    </row>
    <row r="908" spans="1:9" x14ac:dyDescent="0.25">
      <c r="A908" s="192" t="s">
        <v>712</v>
      </c>
      <c r="B908" s="193"/>
      <c r="C908" s="193"/>
      <c r="D908" s="194"/>
      <c r="E908" s="94"/>
      <c r="F908" s="79"/>
      <c r="G908" s="79"/>
      <c r="H908" s="9"/>
      <c r="I908" s="47"/>
    </row>
    <row r="909" spans="1:9" x14ac:dyDescent="0.25">
      <c r="A909" s="67">
        <f>A907+1</f>
        <v>765</v>
      </c>
      <c r="B909" s="68" t="s">
        <v>713</v>
      </c>
      <c r="C909" s="67">
        <v>403</v>
      </c>
      <c r="D909" s="68" t="s">
        <v>709</v>
      </c>
      <c r="E909" s="79">
        <v>44.07</v>
      </c>
      <c r="F909" s="79">
        <f t="shared" si="76"/>
        <v>7.9325999999999999</v>
      </c>
      <c r="G909" s="79">
        <f t="shared" si="77"/>
        <v>52.002600000000001</v>
      </c>
      <c r="H909" s="4" t="s">
        <v>547</v>
      </c>
      <c r="I909" s="49" t="s">
        <v>548</v>
      </c>
    </row>
    <row r="910" spans="1:9" x14ac:dyDescent="0.25">
      <c r="A910" s="67">
        <f xml:space="preserve"> A909+1</f>
        <v>766</v>
      </c>
      <c r="B910" s="68"/>
      <c r="C910" s="67">
        <v>403</v>
      </c>
      <c r="D910" s="68" t="s">
        <v>714</v>
      </c>
      <c r="E910" s="79">
        <v>44.07</v>
      </c>
      <c r="F910" s="79">
        <f t="shared" si="76"/>
        <v>7.9325999999999999</v>
      </c>
      <c r="G910" s="79">
        <f t="shared" si="77"/>
        <v>52.002600000000001</v>
      </c>
      <c r="H910" s="4" t="s">
        <v>547</v>
      </c>
      <c r="I910" s="49" t="s">
        <v>548</v>
      </c>
    </row>
    <row r="911" spans="1:9" x14ac:dyDescent="0.25">
      <c r="A911" s="67">
        <f xml:space="preserve"> A910+1</f>
        <v>767</v>
      </c>
      <c r="B911" s="68"/>
      <c r="C911" s="67">
        <v>403</v>
      </c>
      <c r="D911" s="68" t="s">
        <v>711</v>
      </c>
      <c r="E911" s="79">
        <v>198.31</v>
      </c>
      <c r="F911" s="79">
        <v>35.69</v>
      </c>
      <c r="G911" s="79">
        <f t="shared" si="77"/>
        <v>234</v>
      </c>
      <c r="H911" s="4" t="s">
        <v>547</v>
      </c>
      <c r="I911" s="49" t="s">
        <v>548</v>
      </c>
    </row>
    <row r="912" spans="1:9" x14ac:dyDescent="0.25">
      <c r="A912" s="67">
        <f xml:space="preserve"> A911+1</f>
        <v>768</v>
      </c>
      <c r="B912" s="68"/>
      <c r="C912" s="67">
        <v>403</v>
      </c>
      <c r="D912" s="68" t="s">
        <v>715</v>
      </c>
      <c r="E912" s="79">
        <v>132.19999999999999</v>
      </c>
      <c r="F912" s="79">
        <f t="shared" si="76"/>
        <v>23.795999999999996</v>
      </c>
      <c r="G912" s="79">
        <f t="shared" si="77"/>
        <v>155.99599999999998</v>
      </c>
      <c r="H912" s="4" t="s">
        <v>547</v>
      </c>
      <c r="I912" s="49" t="s">
        <v>548</v>
      </c>
    </row>
    <row r="913" spans="1:9" x14ac:dyDescent="0.25">
      <c r="A913" s="67">
        <f xml:space="preserve"> A912+1</f>
        <v>769</v>
      </c>
      <c r="B913" s="68"/>
      <c r="C913" s="67">
        <v>403</v>
      </c>
      <c r="D913" s="68" t="s">
        <v>644</v>
      </c>
      <c r="E913" s="79">
        <v>33.049999999999997</v>
      </c>
      <c r="F913" s="79">
        <f t="shared" si="76"/>
        <v>5.948999999999999</v>
      </c>
      <c r="G913" s="79">
        <f t="shared" si="77"/>
        <v>38.998999999999995</v>
      </c>
      <c r="H913" s="4" t="s">
        <v>547</v>
      </c>
      <c r="I913" s="49" t="s">
        <v>548</v>
      </c>
    </row>
    <row r="914" spans="1:9" x14ac:dyDescent="0.25">
      <c r="A914" s="192" t="s">
        <v>716</v>
      </c>
      <c r="B914" s="193"/>
      <c r="C914" s="193"/>
      <c r="D914" s="194"/>
      <c r="E914" s="94"/>
      <c r="F914" s="79"/>
      <c r="G914" s="79"/>
      <c r="H914" s="9"/>
      <c r="I914" s="47"/>
    </row>
    <row r="915" spans="1:9" ht="31.5" x14ac:dyDescent="0.25">
      <c r="A915" s="67">
        <f>A913+1</f>
        <v>770</v>
      </c>
      <c r="B915" s="68" t="s">
        <v>717</v>
      </c>
      <c r="C915" s="67">
        <v>403</v>
      </c>
      <c r="D915" s="68" t="s">
        <v>718</v>
      </c>
      <c r="E915" s="79">
        <v>22.03</v>
      </c>
      <c r="F915" s="79">
        <f t="shared" si="76"/>
        <v>3.9654000000000003</v>
      </c>
      <c r="G915" s="79">
        <f t="shared" si="77"/>
        <v>25.9954</v>
      </c>
      <c r="H915" s="4" t="s">
        <v>547</v>
      </c>
      <c r="I915" s="49" t="s">
        <v>548</v>
      </c>
    </row>
    <row r="916" spans="1:9" x14ac:dyDescent="0.25">
      <c r="A916" s="67">
        <f xml:space="preserve"> A915+1</f>
        <v>771</v>
      </c>
      <c r="B916" s="68"/>
      <c r="C916" s="67">
        <v>403</v>
      </c>
      <c r="D916" s="68" t="s">
        <v>715</v>
      </c>
      <c r="E916" s="79">
        <v>132.19999999999999</v>
      </c>
      <c r="F916" s="79">
        <f t="shared" si="76"/>
        <v>23.795999999999996</v>
      </c>
      <c r="G916" s="79">
        <f t="shared" si="77"/>
        <v>155.99599999999998</v>
      </c>
      <c r="H916" s="4" t="s">
        <v>547</v>
      </c>
      <c r="I916" s="49" t="s">
        <v>548</v>
      </c>
    </row>
    <row r="917" spans="1:9" x14ac:dyDescent="0.25">
      <c r="A917" s="67">
        <f xml:space="preserve"> A916+1</f>
        <v>772</v>
      </c>
      <c r="B917" s="68" t="s">
        <v>719</v>
      </c>
      <c r="C917" s="67">
        <v>403</v>
      </c>
      <c r="D917" s="68" t="s">
        <v>720</v>
      </c>
      <c r="E917" s="79">
        <v>44.07</v>
      </c>
      <c r="F917" s="79">
        <f t="shared" si="76"/>
        <v>7.9325999999999999</v>
      </c>
      <c r="G917" s="79">
        <f t="shared" si="77"/>
        <v>52.002600000000001</v>
      </c>
      <c r="H917" s="4" t="s">
        <v>547</v>
      </c>
      <c r="I917" s="49" t="s">
        <v>548</v>
      </c>
    </row>
    <row r="918" spans="1:9" x14ac:dyDescent="0.25">
      <c r="A918" s="67">
        <f xml:space="preserve"> A917+1</f>
        <v>773</v>
      </c>
      <c r="B918" s="68"/>
      <c r="C918" s="67">
        <v>403</v>
      </c>
      <c r="D918" s="68" t="s">
        <v>673</v>
      </c>
      <c r="E918" s="79">
        <v>33.049999999999997</v>
      </c>
      <c r="F918" s="79">
        <f t="shared" si="76"/>
        <v>5.948999999999999</v>
      </c>
      <c r="G918" s="79">
        <f t="shared" si="77"/>
        <v>38.998999999999995</v>
      </c>
      <c r="H918" s="4" t="s">
        <v>547</v>
      </c>
      <c r="I918" s="49" t="s">
        <v>548</v>
      </c>
    </row>
    <row r="919" spans="1:9" x14ac:dyDescent="0.25">
      <c r="A919" s="192" t="s">
        <v>721</v>
      </c>
      <c r="B919" s="193"/>
      <c r="C919" s="193"/>
      <c r="D919" s="194"/>
      <c r="E919" s="94"/>
      <c r="F919" s="79"/>
      <c r="G919" s="79"/>
      <c r="H919" s="9"/>
      <c r="I919" s="47"/>
    </row>
    <row r="920" spans="1:9" ht="31.5" x14ac:dyDescent="0.25">
      <c r="A920" s="67">
        <f>A918+1</f>
        <v>774</v>
      </c>
      <c r="B920" s="68" t="s">
        <v>722</v>
      </c>
      <c r="C920" s="67">
        <v>403</v>
      </c>
      <c r="D920" s="68" t="s">
        <v>723</v>
      </c>
      <c r="E920" s="79">
        <v>44.07</v>
      </c>
      <c r="F920" s="79">
        <f t="shared" si="76"/>
        <v>7.9325999999999999</v>
      </c>
      <c r="G920" s="79">
        <f t="shared" si="77"/>
        <v>52.002600000000001</v>
      </c>
      <c r="H920" s="4" t="s">
        <v>547</v>
      </c>
      <c r="I920" s="49" t="s">
        <v>548</v>
      </c>
    </row>
    <row r="921" spans="1:9" x14ac:dyDescent="0.25">
      <c r="A921" s="67">
        <f xml:space="preserve"> A920+1</f>
        <v>775</v>
      </c>
      <c r="B921" s="68"/>
      <c r="C921" s="67">
        <v>403</v>
      </c>
      <c r="D921" s="68" t="s">
        <v>724</v>
      </c>
      <c r="E921" s="79">
        <v>165.25</v>
      </c>
      <c r="F921" s="79">
        <f t="shared" si="76"/>
        <v>29.744999999999997</v>
      </c>
      <c r="G921" s="79">
        <f t="shared" si="77"/>
        <v>194.995</v>
      </c>
      <c r="H921" s="4" t="s">
        <v>547</v>
      </c>
      <c r="I921" s="49" t="s">
        <v>548</v>
      </c>
    </row>
    <row r="922" spans="1:9" x14ac:dyDescent="0.25">
      <c r="A922" s="67">
        <f xml:space="preserve"> A921+1</f>
        <v>776</v>
      </c>
      <c r="B922" s="68"/>
      <c r="C922" s="67">
        <v>403</v>
      </c>
      <c r="D922" s="68" t="s">
        <v>725</v>
      </c>
      <c r="E922" s="79">
        <v>198.31</v>
      </c>
      <c r="F922" s="79">
        <v>35.69</v>
      </c>
      <c r="G922" s="79">
        <f t="shared" si="77"/>
        <v>234</v>
      </c>
      <c r="H922" s="4" t="s">
        <v>547</v>
      </c>
      <c r="I922" s="49" t="s">
        <v>548</v>
      </c>
    </row>
    <row r="923" spans="1:9" x14ac:dyDescent="0.25">
      <c r="A923" s="67">
        <f xml:space="preserve"> A922+1</f>
        <v>777</v>
      </c>
      <c r="B923" s="68"/>
      <c r="C923" s="67">
        <v>403</v>
      </c>
      <c r="D923" s="68" t="s">
        <v>726</v>
      </c>
      <c r="E923" s="79">
        <v>99.15</v>
      </c>
      <c r="F923" s="79">
        <f t="shared" si="76"/>
        <v>17.847000000000001</v>
      </c>
      <c r="G923" s="79">
        <f t="shared" si="77"/>
        <v>116.99700000000001</v>
      </c>
      <c r="H923" s="4" t="s">
        <v>547</v>
      </c>
      <c r="I923" s="49" t="s">
        <v>548</v>
      </c>
    </row>
    <row r="924" spans="1:9" x14ac:dyDescent="0.25">
      <c r="A924" s="67">
        <f xml:space="preserve"> A923+1</f>
        <v>778</v>
      </c>
      <c r="B924" s="68"/>
      <c r="C924" s="67">
        <v>403</v>
      </c>
      <c r="D924" s="68" t="s">
        <v>727</v>
      </c>
      <c r="E924" s="79">
        <v>66.099999999999994</v>
      </c>
      <c r="F924" s="79">
        <f t="shared" si="76"/>
        <v>11.897999999999998</v>
      </c>
      <c r="G924" s="79">
        <f t="shared" si="77"/>
        <v>77.99799999999999</v>
      </c>
      <c r="H924" s="4" t="s">
        <v>547</v>
      </c>
      <c r="I924" s="49" t="s">
        <v>548</v>
      </c>
    </row>
    <row r="925" spans="1:9" x14ac:dyDescent="0.25">
      <c r="A925" s="67">
        <f xml:space="preserve"> A924+1</f>
        <v>779</v>
      </c>
      <c r="B925" s="68"/>
      <c r="C925" s="67">
        <v>403</v>
      </c>
      <c r="D925" s="68" t="s">
        <v>644</v>
      </c>
      <c r="E925" s="79">
        <v>33.049999999999997</v>
      </c>
      <c r="F925" s="79">
        <f t="shared" si="76"/>
        <v>5.948999999999999</v>
      </c>
      <c r="G925" s="79">
        <f t="shared" si="77"/>
        <v>38.998999999999995</v>
      </c>
      <c r="H925" s="4" t="s">
        <v>547</v>
      </c>
      <c r="I925" s="49" t="s">
        <v>548</v>
      </c>
    </row>
    <row r="926" spans="1:9" x14ac:dyDescent="0.25">
      <c r="A926" s="192" t="s">
        <v>728</v>
      </c>
      <c r="B926" s="193"/>
      <c r="C926" s="193"/>
      <c r="D926" s="194"/>
      <c r="E926" s="94"/>
      <c r="F926" s="79"/>
      <c r="G926" s="79"/>
      <c r="H926" s="9"/>
      <c r="I926" s="47"/>
    </row>
    <row r="927" spans="1:9" x14ac:dyDescent="0.25">
      <c r="A927" s="67">
        <f>A925+1</f>
        <v>780</v>
      </c>
      <c r="B927" s="68" t="s">
        <v>729</v>
      </c>
      <c r="C927" s="67">
        <v>403</v>
      </c>
      <c r="D927" s="68" t="s">
        <v>730</v>
      </c>
      <c r="E927" s="79">
        <v>44.07</v>
      </c>
      <c r="F927" s="79">
        <f t="shared" si="76"/>
        <v>7.9325999999999999</v>
      </c>
      <c r="G927" s="79">
        <f t="shared" si="77"/>
        <v>52.002600000000001</v>
      </c>
      <c r="H927" s="4" t="s">
        <v>547</v>
      </c>
      <c r="I927" s="49" t="s">
        <v>548</v>
      </c>
    </row>
    <row r="928" spans="1:9" x14ac:dyDescent="0.25">
      <c r="A928" s="67">
        <f xml:space="preserve"> A927+1</f>
        <v>781</v>
      </c>
      <c r="B928" s="68" t="s">
        <v>731</v>
      </c>
      <c r="C928" s="67">
        <v>403</v>
      </c>
      <c r="D928" s="68" t="s">
        <v>732</v>
      </c>
      <c r="E928" s="79">
        <v>99.15</v>
      </c>
      <c r="F928" s="79">
        <f t="shared" si="76"/>
        <v>17.847000000000001</v>
      </c>
      <c r="G928" s="79">
        <f t="shared" si="77"/>
        <v>116.99700000000001</v>
      </c>
      <c r="H928" s="4" t="s">
        <v>547</v>
      </c>
      <c r="I928" s="49" t="s">
        <v>548</v>
      </c>
    </row>
    <row r="929" spans="1:9" x14ac:dyDescent="0.25">
      <c r="A929" s="192" t="s">
        <v>733</v>
      </c>
      <c r="B929" s="193"/>
      <c r="C929" s="193"/>
      <c r="D929" s="194"/>
      <c r="E929" s="94"/>
      <c r="F929" s="79"/>
      <c r="G929" s="79"/>
      <c r="H929" s="9"/>
      <c r="I929" s="47"/>
    </row>
    <row r="930" spans="1:9" x14ac:dyDescent="0.25">
      <c r="A930" s="67">
        <f>A928+1</f>
        <v>782</v>
      </c>
      <c r="B930" s="68" t="s">
        <v>734</v>
      </c>
      <c r="C930" s="67">
        <v>403</v>
      </c>
      <c r="D930" s="68" t="s">
        <v>735</v>
      </c>
      <c r="E930" s="79">
        <v>44.07</v>
      </c>
      <c r="F930" s="79">
        <f t="shared" si="76"/>
        <v>7.9325999999999999</v>
      </c>
      <c r="G930" s="79">
        <f t="shared" si="77"/>
        <v>52.002600000000001</v>
      </c>
      <c r="H930" s="4" t="s">
        <v>547</v>
      </c>
      <c r="I930" s="49" t="s">
        <v>548</v>
      </c>
    </row>
    <row r="931" spans="1:9" x14ac:dyDescent="0.25">
      <c r="A931" s="67">
        <f xml:space="preserve"> A930+1</f>
        <v>783</v>
      </c>
      <c r="B931" s="68"/>
      <c r="C931" s="67">
        <v>403</v>
      </c>
      <c r="D931" s="68" t="s">
        <v>736</v>
      </c>
      <c r="E931" s="79">
        <v>44.07</v>
      </c>
      <c r="F931" s="79">
        <f t="shared" si="76"/>
        <v>7.9325999999999999</v>
      </c>
      <c r="G931" s="79">
        <f t="shared" si="77"/>
        <v>52.002600000000001</v>
      </c>
      <c r="H931" s="4" t="s">
        <v>547</v>
      </c>
      <c r="I931" s="49" t="s">
        <v>548</v>
      </c>
    </row>
    <row r="932" spans="1:9" x14ac:dyDescent="0.25">
      <c r="A932" s="67">
        <f xml:space="preserve"> A931+1</f>
        <v>784</v>
      </c>
      <c r="B932" s="68"/>
      <c r="C932" s="67">
        <v>403</v>
      </c>
      <c r="D932" s="68" t="s">
        <v>737</v>
      </c>
      <c r="E932" s="79">
        <v>132.19999999999999</v>
      </c>
      <c r="F932" s="79">
        <f t="shared" si="76"/>
        <v>23.795999999999996</v>
      </c>
      <c r="G932" s="79">
        <f t="shared" si="77"/>
        <v>155.99599999999998</v>
      </c>
      <c r="H932" s="4" t="s">
        <v>547</v>
      </c>
      <c r="I932" s="49" t="s">
        <v>548</v>
      </c>
    </row>
    <row r="933" spans="1:9" x14ac:dyDescent="0.25">
      <c r="A933" s="67">
        <f xml:space="preserve"> A932+1</f>
        <v>785</v>
      </c>
      <c r="B933" s="68"/>
      <c r="C933" s="67">
        <v>403</v>
      </c>
      <c r="D933" s="68" t="s">
        <v>738</v>
      </c>
      <c r="E933" s="79">
        <v>198.31</v>
      </c>
      <c r="F933" s="79">
        <v>35.69</v>
      </c>
      <c r="G933" s="79">
        <f>E933+F933</f>
        <v>234</v>
      </c>
      <c r="H933" s="4" t="s">
        <v>547</v>
      </c>
      <c r="I933" s="49" t="s">
        <v>548</v>
      </c>
    </row>
    <row r="934" spans="1:9" x14ac:dyDescent="0.25">
      <c r="A934" s="67">
        <f xml:space="preserve"> A933+1</f>
        <v>786</v>
      </c>
      <c r="B934" s="68"/>
      <c r="C934" s="67">
        <v>403</v>
      </c>
      <c r="D934" s="68" t="s">
        <v>739</v>
      </c>
      <c r="E934" s="79">
        <v>440.68</v>
      </c>
      <c r="F934" s="79">
        <f t="shared" si="76"/>
        <v>79.322400000000002</v>
      </c>
      <c r="G934" s="79">
        <f t="shared" si="77"/>
        <v>520.00239999999997</v>
      </c>
      <c r="H934" s="4" t="s">
        <v>547</v>
      </c>
      <c r="I934" s="49" t="s">
        <v>548</v>
      </c>
    </row>
    <row r="935" spans="1:9" x14ac:dyDescent="0.25">
      <c r="A935" s="67">
        <f xml:space="preserve"> A934+1</f>
        <v>787</v>
      </c>
      <c r="B935" s="68"/>
      <c r="C935" s="67">
        <v>403</v>
      </c>
      <c r="D935" s="68" t="s">
        <v>740</v>
      </c>
      <c r="E935" s="79">
        <v>198.31</v>
      </c>
      <c r="F935" s="79">
        <v>35.69</v>
      </c>
      <c r="G935" s="79">
        <f t="shared" si="77"/>
        <v>234</v>
      </c>
      <c r="H935" s="4" t="s">
        <v>547</v>
      </c>
      <c r="I935" s="49" t="s">
        <v>548</v>
      </c>
    </row>
    <row r="936" spans="1:9" x14ac:dyDescent="0.25">
      <c r="A936" s="192" t="s">
        <v>741</v>
      </c>
      <c r="B936" s="193"/>
      <c r="C936" s="193"/>
      <c r="D936" s="194"/>
      <c r="E936" s="94"/>
      <c r="F936" s="79"/>
      <c r="G936" s="79"/>
      <c r="H936" s="9"/>
      <c r="I936" s="47"/>
    </row>
    <row r="937" spans="1:9" x14ac:dyDescent="0.25">
      <c r="A937" s="67">
        <f>A935+1</f>
        <v>788</v>
      </c>
      <c r="B937" s="68" t="s">
        <v>742</v>
      </c>
      <c r="C937" s="67">
        <v>403</v>
      </c>
      <c r="D937" s="68" t="s">
        <v>647</v>
      </c>
      <c r="E937" s="79">
        <v>44.07</v>
      </c>
      <c r="F937" s="79">
        <f t="shared" si="76"/>
        <v>7.9325999999999999</v>
      </c>
      <c r="G937" s="79">
        <f t="shared" si="77"/>
        <v>52.002600000000001</v>
      </c>
      <c r="H937" s="4" t="s">
        <v>547</v>
      </c>
      <c r="I937" s="49" t="s">
        <v>548</v>
      </c>
    </row>
    <row r="938" spans="1:9" x14ac:dyDescent="0.25">
      <c r="A938" s="67">
        <f t="shared" ref="A938:A943" si="78" xml:space="preserve"> A937+1</f>
        <v>789</v>
      </c>
      <c r="B938" s="68"/>
      <c r="C938" s="67">
        <v>403</v>
      </c>
      <c r="D938" s="68" t="s">
        <v>743</v>
      </c>
      <c r="E938" s="79">
        <v>44.07</v>
      </c>
      <c r="F938" s="79">
        <f t="shared" si="76"/>
        <v>7.9325999999999999</v>
      </c>
      <c r="G938" s="79">
        <f t="shared" si="77"/>
        <v>52.002600000000001</v>
      </c>
      <c r="H938" s="4" t="s">
        <v>547</v>
      </c>
      <c r="I938" s="49" t="s">
        <v>548</v>
      </c>
    </row>
    <row r="939" spans="1:9" x14ac:dyDescent="0.25">
      <c r="A939" s="67">
        <f t="shared" si="78"/>
        <v>790</v>
      </c>
      <c r="B939" s="68"/>
      <c r="C939" s="67">
        <v>403</v>
      </c>
      <c r="D939" s="68" t="s">
        <v>744</v>
      </c>
      <c r="E939" s="79">
        <v>44.07</v>
      </c>
      <c r="F939" s="79">
        <f t="shared" si="76"/>
        <v>7.9325999999999999</v>
      </c>
      <c r="G939" s="79">
        <f t="shared" si="77"/>
        <v>52.002600000000001</v>
      </c>
      <c r="H939" s="4" t="s">
        <v>547</v>
      </c>
      <c r="I939" s="49" t="s">
        <v>548</v>
      </c>
    </row>
    <row r="940" spans="1:9" x14ac:dyDescent="0.25">
      <c r="A940" s="67">
        <f t="shared" si="78"/>
        <v>791</v>
      </c>
      <c r="B940" s="68"/>
      <c r="C940" s="67">
        <v>403</v>
      </c>
      <c r="D940" s="68" t="s">
        <v>745</v>
      </c>
      <c r="E940" s="79">
        <v>44.07</v>
      </c>
      <c r="F940" s="79">
        <f t="shared" si="76"/>
        <v>7.9325999999999999</v>
      </c>
      <c r="G940" s="79">
        <f t="shared" si="77"/>
        <v>52.002600000000001</v>
      </c>
      <c r="H940" s="4" t="s">
        <v>547</v>
      </c>
      <c r="I940" s="49" t="s">
        <v>548</v>
      </c>
    </row>
    <row r="941" spans="1:9" x14ac:dyDescent="0.25">
      <c r="A941" s="67">
        <f t="shared" si="78"/>
        <v>792</v>
      </c>
      <c r="B941" s="68"/>
      <c r="C941" s="67">
        <v>403</v>
      </c>
      <c r="D941" s="68" t="s">
        <v>746</v>
      </c>
      <c r="E941" s="79">
        <v>198.31</v>
      </c>
      <c r="F941" s="79">
        <v>35.69</v>
      </c>
      <c r="G941" s="79">
        <f t="shared" si="77"/>
        <v>234</v>
      </c>
      <c r="H941" s="4" t="s">
        <v>547</v>
      </c>
      <c r="I941" s="49" t="s">
        <v>548</v>
      </c>
    </row>
    <row r="942" spans="1:9" x14ac:dyDescent="0.25">
      <c r="A942" s="67">
        <f t="shared" si="78"/>
        <v>793</v>
      </c>
      <c r="B942" s="68"/>
      <c r="C942" s="67">
        <v>403</v>
      </c>
      <c r="D942" s="68" t="s">
        <v>747</v>
      </c>
      <c r="E942" s="79">
        <v>132.19999999999999</v>
      </c>
      <c r="F942" s="79">
        <f t="shared" si="76"/>
        <v>23.795999999999996</v>
      </c>
      <c r="G942" s="79">
        <f t="shared" si="77"/>
        <v>155.99599999999998</v>
      </c>
      <c r="H942" s="4" t="s">
        <v>547</v>
      </c>
      <c r="I942" s="49" t="s">
        <v>548</v>
      </c>
    </row>
    <row r="943" spans="1:9" x14ac:dyDescent="0.25">
      <c r="A943" s="67">
        <f t="shared" si="78"/>
        <v>794</v>
      </c>
      <c r="B943" s="68"/>
      <c r="C943" s="67">
        <v>403</v>
      </c>
      <c r="D943" s="68" t="s">
        <v>748</v>
      </c>
      <c r="E943" s="79">
        <v>132.19999999999999</v>
      </c>
      <c r="F943" s="79">
        <f t="shared" si="76"/>
        <v>23.795999999999996</v>
      </c>
      <c r="G943" s="79">
        <f t="shared" si="77"/>
        <v>155.99599999999998</v>
      </c>
      <c r="H943" s="4" t="s">
        <v>547</v>
      </c>
      <c r="I943" s="49" t="s">
        <v>548</v>
      </c>
    </row>
    <row r="944" spans="1:9" x14ac:dyDescent="0.25">
      <c r="A944" s="192" t="s">
        <v>749</v>
      </c>
      <c r="B944" s="193"/>
      <c r="C944" s="193"/>
      <c r="D944" s="194"/>
      <c r="E944" s="94"/>
      <c r="F944" s="79"/>
      <c r="G944" s="79"/>
      <c r="H944" s="9"/>
      <c r="I944" s="47"/>
    </row>
    <row r="945" spans="1:9" x14ac:dyDescent="0.25">
      <c r="A945" s="67">
        <f>A943+1</f>
        <v>795</v>
      </c>
      <c r="B945" s="68" t="s">
        <v>750</v>
      </c>
      <c r="C945" s="67">
        <v>403</v>
      </c>
      <c r="D945" s="68" t="s">
        <v>751</v>
      </c>
      <c r="E945" s="79">
        <v>44.07</v>
      </c>
      <c r="F945" s="79">
        <f t="shared" si="76"/>
        <v>7.9325999999999999</v>
      </c>
      <c r="G945" s="79">
        <f t="shared" si="77"/>
        <v>52.002600000000001</v>
      </c>
      <c r="H945" s="4" t="s">
        <v>547</v>
      </c>
      <c r="I945" s="49" t="s">
        <v>548</v>
      </c>
    </row>
    <row r="946" spans="1:9" x14ac:dyDescent="0.25">
      <c r="A946" s="67">
        <f t="shared" ref="A946:A954" si="79" xml:space="preserve"> A945+1</f>
        <v>796</v>
      </c>
      <c r="B946" s="68"/>
      <c r="C946" s="67">
        <v>403</v>
      </c>
      <c r="D946" s="68" t="s">
        <v>752</v>
      </c>
      <c r="E946" s="79">
        <v>44.07</v>
      </c>
      <c r="F946" s="79">
        <f t="shared" si="76"/>
        <v>7.9325999999999999</v>
      </c>
      <c r="G946" s="79">
        <f t="shared" si="77"/>
        <v>52.002600000000001</v>
      </c>
      <c r="H946" s="4" t="s">
        <v>547</v>
      </c>
      <c r="I946" s="49" t="s">
        <v>548</v>
      </c>
    </row>
    <row r="947" spans="1:9" x14ac:dyDescent="0.25">
      <c r="A947" s="67">
        <f t="shared" si="79"/>
        <v>797</v>
      </c>
      <c r="B947" s="68"/>
      <c r="C947" s="67">
        <v>403</v>
      </c>
      <c r="D947" s="68" t="s">
        <v>753</v>
      </c>
      <c r="E947" s="79">
        <v>44.07</v>
      </c>
      <c r="F947" s="79">
        <f t="shared" si="76"/>
        <v>7.9325999999999999</v>
      </c>
      <c r="G947" s="79">
        <f t="shared" si="77"/>
        <v>52.002600000000001</v>
      </c>
      <c r="H947" s="4" t="s">
        <v>547</v>
      </c>
      <c r="I947" s="49" t="s">
        <v>548</v>
      </c>
    </row>
    <row r="948" spans="1:9" x14ac:dyDescent="0.25">
      <c r="A948" s="67">
        <f t="shared" si="79"/>
        <v>798</v>
      </c>
      <c r="B948" s="68"/>
      <c r="C948" s="67">
        <v>403</v>
      </c>
      <c r="D948" s="68" t="s">
        <v>754</v>
      </c>
      <c r="E948" s="79">
        <v>198.31</v>
      </c>
      <c r="F948" s="79">
        <v>35.69</v>
      </c>
      <c r="G948" s="79">
        <f t="shared" si="77"/>
        <v>234</v>
      </c>
      <c r="H948" s="4" t="s">
        <v>547</v>
      </c>
      <c r="I948" s="49" t="s">
        <v>548</v>
      </c>
    </row>
    <row r="949" spans="1:9" x14ac:dyDescent="0.25">
      <c r="A949" s="67">
        <f t="shared" si="79"/>
        <v>799</v>
      </c>
      <c r="B949" s="68"/>
      <c r="C949" s="67">
        <v>403</v>
      </c>
      <c r="D949" s="68" t="s">
        <v>755</v>
      </c>
      <c r="E949" s="79">
        <v>330.51</v>
      </c>
      <c r="F949" s="79">
        <f t="shared" si="76"/>
        <v>59.491799999999998</v>
      </c>
      <c r="G949" s="79">
        <f t="shared" si="77"/>
        <v>390.0018</v>
      </c>
      <c r="H949" s="4" t="s">
        <v>547</v>
      </c>
      <c r="I949" s="49" t="s">
        <v>548</v>
      </c>
    </row>
    <row r="950" spans="1:9" x14ac:dyDescent="0.25">
      <c r="A950" s="67">
        <f t="shared" si="79"/>
        <v>800</v>
      </c>
      <c r="B950" s="68" t="s">
        <v>756</v>
      </c>
      <c r="C950" s="67">
        <v>403</v>
      </c>
      <c r="D950" s="68" t="s">
        <v>757</v>
      </c>
      <c r="E950" s="79">
        <v>165.25</v>
      </c>
      <c r="F950" s="79">
        <f t="shared" si="76"/>
        <v>29.744999999999997</v>
      </c>
      <c r="G950" s="79">
        <f t="shared" si="77"/>
        <v>194.995</v>
      </c>
      <c r="H950" s="4" t="s">
        <v>547</v>
      </c>
      <c r="I950" s="49" t="s">
        <v>548</v>
      </c>
    </row>
    <row r="951" spans="1:9" x14ac:dyDescent="0.25">
      <c r="A951" s="67">
        <f t="shared" si="79"/>
        <v>801</v>
      </c>
      <c r="B951" s="68"/>
      <c r="C951" s="67">
        <v>403</v>
      </c>
      <c r="D951" s="68" t="s">
        <v>758</v>
      </c>
      <c r="E951" s="79">
        <v>132.19999999999999</v>
      </c>
      <c r="F951" s="79">
        <f t="shared" si="76"/>
        <v>23.795999999999996</v>
      </c>
      <c r="G951" s="79">
        <f t="shared" si="77"/>
        <v>155.99599999999998</v>
      </c>
      <c r="H951" s="4" t="s">
        <v>547</v>
      </c>
      <c r="I951" s="49" t="s">
        <v>548</v>
      </c>
    </row>
    <row r="952" spans="1:9" x14ac:dyDescent="0.25">
      <c r="A952" s="67">
        <f t="shared" si="79"/>
        <v>802</v>
      </c>
      <c r="B952" s="68"/>
      <c r="C952" s="67">
        <v>403</v>
      </c>
      <c r="D952" s="68" t="s">
        <v>745</v>
      </c>
      <c r="E952" s="79">
        <v>99.15</v>
      </c>
      <c r="F952" s="79">
        <f t="shared" si="76"/>
        <v>17.847000000000001</v>
      </c>
      <c r="G952" s="79">
        <f t="shared" si="77"/>
        <v>116.99700000000001</v>
      </c>
      <c r="H952" s="4" t="s">
        <v>547</v>
      </c>
      <c r="I952" s="49" t="s">
        <v>548</v>
      </c>
    </row>
    <row r="953" spans="1:9" x14ac:dyDescent="0.25">
      <c r="A953" s="67">
        <f t="shared" si="79"/>
        <v>803</v>
      </c>
      <c r="B953" s="68"/>
      <c r="C953" s="67">
        <v>403</v>
      </c>
      <c r="D953" s="68" t="s">
        <v>759</v>
      </c>
      <c r="E953" s="79">
        <v>165.25</v>
      </c>
      <c r="F953" s="79">
        <f t="shared" si="76"/>
        <v>29.744999999999997</v>
      </c>
      <c r="G953" s="79">
        <f t="shared" si="77"/>
        <v>194.995</v>
      </c>
      <c r="H953" s="4" t="s">
        <v>547</v>
      </c>
      <c r="I953" s="49" t="s">
        <v>548</v>
      </c>
    </row>
    <row r="954" spans="1:9" x14ac:dyDescent="0.25">
      <c r="A954" s="67">
        <f t="shared" si="79"/>
        <v>804</v>
      </c>
      <c r="B954" s="68"/>
      <c r="C954" s="67">
        <v>403</v>
      </c>
      <c r="D954" s="68" t="s">
        <v>760</v>
      </c>
      <c r="E954" s="79">
        <v>33.049999999999997</v>
      </c>
      <c r="F954" s="79">
        <f t="shared" si="76"/>
        <v>5.948999999999999</v>
      </c>
      <c r="G954" s="79">
        <f t="shared" si="77"/>
        <v>38.998999999999995</v>
      </c>
      <c r="H954" s="4" t="s">
        <v>547</v>
      </c>
      <c r="I954" s="49" t="s">
        <v>548</v>
      </c>
    </row>
    <row r="955" spans="1:9" x14ac:dyDescent="0.25">
      <c r="A955" s="192" t="s">
        <v>761</v>
      </c>
      <c r="B955" s="193"/>
      <c r="C955" s="193"/>
      <c r="D955" s="194"/>
      <c r="E955" s="94"/>
      <c r="F955" s="79"/>
      <c r="G955" s="79"/>
      <c r="H955" s="9"/>
      <c r="I955" s="47"/>
    </row>
    <row r="956" spans="1:9" x14ac:dyDescent="0.25">
      <c r="A956" s="67">
        <f>A954+1</f>
        <v>805</v>
      </c>
      <c r="B956" s="68" t="s">
        <v>762</v>
      </c>
      <c r="C956" s="67">
        <v>403</v>
      </c>
      <c r="D956" s="68" t="s">
        <v>763</v>
      </c>
      <c r="E956" s="79">
        <v>44.07</v>
      </c>
      <c r="F956" s="79">
        <f t="shared" si="76"/>
        <v>7.9325999999999999</v>
      </c>
      <c r="G956" s="79">
        <f t="shared" si="77"/>
        <v>52.002600000000001</v>
      </c>
      <c r="H956" s="4" t="s">
        <v>547</v>
      </c>
      <c r="I956" s="49" t="s">
        <v>548</v>
      </c>
    </row>
    <row r="957" spans="1:9" x14ac:dyDescent="0.25">
      <c r="A957" s="67">
        <f t="shared" ref="A957:A962" si="80" xml:space="preserve"> A956+1</f>
        <v>806</v>
      </c>
      <c r="B957" s="68" t="s">
        <v>764</v>
      </c>
      <c r="C957" s="67">
        <v>403</v>
      </c>
      <c r="D957" s="68" t="s">
        <v>765</v>
      </c>
      <c r="E957" s="79">
        <v>44.07</v>
      </c>
      <c r="F957" s="79">
        <f t="shared" si="76"/>
        <v>7.9325999999999999</v>
      </c>
      <c r="G957" s="79">
        <f t="shared" si="77"/>
        <v>52.002600000000001</v>
      </c>
      <c r="H957" s="4" t="s">
        <v>547</v>
      </c>
      <c r="I957" s="49" t="s">
        <v>548</v>
      </c>
    </row>
    <row r="958" spans="1:9" x14ac:dyDescent="0.25">
      <c r="A958" s="67">
        <f t="shared" si="80"/>
        <v>807</v>
      </c>
      <c r="B958" s="68" t="s">
        <v>766</v>
      </c>
      <c r="C958" s="67">
        <v>403</v>
      </c>
      <c r="D958" s="68" t="s">
        <v>767</v>
      </c>
      <c r="E958" s="79">
        <v>44.07</v>
      </c>
      <c r="F958" s="79">
        <f t="shared" si="76"/>
        <v>7.9325999999999999</v>
      </c>
      <c r="G958" s="79">
        <f t="shared" si="77"/>
        <v>52.002600000000001</v>
      </c>
      <c r="H958" s="4" t="s">
        <v>547</v>
      </c>
      <c r="I958" s="49" t="s">
        <v>548</v>
      </c>
    </row>
    <row r="959" spans="1:9" x14ac:dyDescent="0.25">
      <c r="A959" s="67">
        <f t="shared" si="80"/>
        <v>808</v>
      </c>
      <c r="B959" s="68" t="s">
        <v>768</v>
      </c>
      <c r="C959" s="67">
        <v>403</v>
      </c>
      <c r="D959" s="68" t="s">
        <v>743</v>
      </c>
      <c r="E959" s="79">
        <v>44.07</v>
      </c>
      <c r="F959" s="79">
        <f t="shared" si="76"/>
        <v>7.9325999999999999</v>
      </c>
      <c r="G959" s="79">
        <f t="shared" si="77"/>
        <v>52.002600000000001</v>
      </c>
      <c r="H959" s="4" t="s">
        <v>547</v>
      </c>
      <c r="I959" s="49" t="s">
        <v>548</v>
      </c>
    </row>
    <row r="960" spans="1:9" x14ac:dyDescent="0.25">
      <c r="A960" s="67">
        <f t="shared" si="80"/>
        <v>809</v>
      </c>
      <c r="B960" s="68" t="s">
        <v>769</v>
      </c>
      <c r="C960" s="67">
        <v>403</v>
      </c>
      <c r="D960" s="68" t="s">
        <v>746</v>
      </c>
      <c r="E960" s="79">
        <v>198.31</v>
      </c>
      <c r="F960" s="79">
        <v>35.69</v>
      </c>
      <c r="G960" s="79">
        <f t="shared" ref="G960:G1023" si="81">E960+F960</f>
        <v>234</v>
      </c>
      <c r="H960" s="4" t="s">
        <v>547</v>
      </c>
      <c r="I960" s="49" t="s">
        <v>548</v>
      </c>
    </row>
    <row r="961" spans="1:9" x14ac:dyDescent="0.25">
      <c r="A961" s="67">
        <f t="shared" si="80"/>
        <v>810</v>
      </c>
      <c r="B961" s="68"/>
      <c r="C961" s="67">
        <v>403</v>
      </c>
      <c r="D961" s="68" t="s">
        <v>770</v>
      </c>
      <c r="E961" s="79">
        <v>132.19999999999999</v>
      </c>
      <c r="F961" s="79">
        <f t="shared" ref="F961:F1024" si="82">E961*0.18</f>
        <v>23.795999999999996</v>
      </c>
      <c r="G961" s="79">
        <f t="shared" si="81"/>
        <v>155.99599999999998</v>
      </c>
      <c r="H961" s="4" t="s">
        <v>547</v>
      </c>
      <c r="I961" s="49" t="s">
        <v>548</v>
      </c>
    </row>
    <row r="962" spans="1:9" x14ac:dyDescent="0.25">
      <c r="A962" s="67">
        <f t="shared" si="80"/>
        <v>811</v>
      </c>
      <c r="B962" s="68"/>
      <c r="C962" s="67">
        <v>403</v>
      </c>
      <c r="D962" s="68" t="s">
        <v>771</v>
      </c>
      <c r="E962" s="79">
        <v>132.19999999999999</v>
      </c>
      <c r="F962" s="79">
        <f t="shared" si="82"/>
        <v>23.795999999999996</v>
      </c>
      <c r="G962" s="79">
        <f t="shared" si="81"/>
        <v>155.99599999999998</v>
      </c>
      <c r="H962" s="4" t="s">
        <v>547</v>
      </c>
      <c r="I962" s="49" t="s">
        <v>548</v>
      </c>
    </row>
    <row r="963" spans="1:9" x14ac:dyDescent="0.25">
      <c r="A963" s="192" t="s">
        <v>772</v>
      </c>
      <c r="B963" s="193"/>
      <c r="C963" s="193"/>
      <c r="D963" s="194"/>
      <c r="E963" s="94"/>
      <c r="F963" s="79"/>
      <c r="G963" s="79"/>
      <c r="H963" s="9"/>
      <c r="I963" s="47"/>
    </row>
    <row r="964" spans="1:9" x14ac:dyDescent="0.25">
      <c r="A964" s="67">
        <f>A962+1</f>
        <v>812</v>
      </c>
      <c r="B964" s="68"/>
      <c r="C964" s="67">
        <v>403</v>
      </c>
      <c r="D964" s="68" t="s">
        <v>661</v>
      </c>
      <c r="E964" s="79">
        <v>44.07</v>
      </c>
      <c r="F964" s="79">
        <f t="shared" si="82"/>
        <v>7.9325999999999999</v>
      </c>
      <c r="G964" s="79">
        <f t="shared" si="81"/>
        <v>52.002600000000001</v>
      </c>
      <c r="H964" s="4" t="s">
        <v>547</v>
      </c>
      <c r="I964" s="49" t="s">
        <v>548</v>
      </c>
    </row>
    <row r="965" spans="1:9" x14ac:dyDescent="0.25">
      <c r="A965" s="67">
        <f t="shared" ref="A965:A971" si="83" xml:space="preserve"> A964+1</f>
        <v>813</v>
      </c>
      <c r="B965" s="68"/>
      <c r="C965" s="67">
        <v>403</v>
      </c>
      <c r="D965" s="68" t="s">
        <v>767</v>
      </c>
      <c r="E965" s="79">
        <v>44.07</v>
      </c>
      <c r="F965" s="79">
        <f t="shared" si="82"/>
        <v>7.9325999999999999</v>
      </c>
      <c r="G965" s="79">
        <f t="shared" si="81"/>
        <v>52.002600000000001</v>
      </c>
      <c r="H965" s="4" t="s">
        <v>547</v>
      </c>
      <c r="I965" s="49" t="s">
        <v>548</v>
      </c>
    </row>
    <row r="966" spans="1:9" x14ac:dyDescent="0.25">
      <c r="A966" s="67">
        <f t="shared" si="83"/>
        <v>814</v>
      </c>
      <c r="B966" s="68"/>
      <c r="C966" s="67">
        <v>403</v>
      </c>
      <c r="D966" s="68" t="s">
        <v>743</v>
      </c>
      <c r="E966" s="79">
        <v>44.07</v>
      </c>
      <c r="F966" s="79">
        <f t="shared" si="82"/>
        <v>7.9325999999999999</v>
      </c>
      <c r="G966" s="79">
        <f t="shared" si="81"/>
        <v>52.002600000000001</v>
      </c>
      <c r="H966" s="4" t="s">
        <v>547</v>
      </c>
      <c r="I966" s="49" t="s">
        <v>548</v>
      </c>
    </row>
    <row r="967" spans="1:9" x14ac:dyDescent="0.25">
      <c r="A967" s="67">
        <f t="shared" si="83"/>
        <v>815</v>
      </c>
      <c r="B967" s="68"/>
      <c r="C967" s="67">
        <v>403</v>
      </c>
      <c r="D967" s="68" t="s">
        <v>773</v>
      </c>
      <c r="E967" s="79">
        <v>99.15</v>
      </c>
      <c r="F967" s="79">
        <f t="shared" si="82"/>
        <v>17.847000000000001</v>
      </c>
      <c r="G967" s="79">
        <f t="shared" si="81"/>
        <v>116.99700000000001</v>
      </c>
      <c r="H967" s="4" t="s">
        <v>547</v>
      </c>
      <c r="I967" s="49" t="s">
        <v>548</v>
      </c>
    </row>
    <row r="968" spans="1:9" x14ac:dyDescent="0.25">
      <c r="A968" s="67">
        <f t="shared" si="83"/>
        <v>816</v>
      </c>
      <c r="B968" s="68"/>
      <c r="C968" s="67">
        <v>403</v>
      </c>
      <c r="D968" s="68" t="s">
        <v>774</v>
      </c>
      <c r="E968" s="79">
        <v>132.19999999999999</v>
      </c>
      <c r="F968" s="79">
        <f t="shared" si="82"/>
        <v>23.795999999999996</v>
      </c>
      <c r="G968" s="79">
        <f t="shared" si="81"/>
        <v>155.99599999999998</v>
      </c>
      <c r="H968" s="4" t="s">
        <v>547</v>
      </c>
      <c r="I968" s="49" t="s">
        <v>548</v>
      </c>
    </row>
    <row r="969" spans="1:9" x14ac:dyDescent="0.25">
      <c r="A969" s="67">
        <f t="shared" si="83"/>
        <v>817</v>
      </c>
      <c r="B969" s="68"/>
      <c r="C969" s="67">
        <v>403</v>
      </c>
      <c r="D969" s="68" t="s">
        <v>775</v>
      </c>
      <c r="E969" s="79">
        <v>1652.54</v>
      </c>
      <c r="F969" s="79">
        <f t="shared" si="82"/>
        <v>297.4572</v>
      </c>
      <c r="G969" s="79">
        <f t="shared" si="81"/>
        <v>1949.9972</v>
      </c>
      <c r="H969" s="4" t="s">
        <v>547</v>
      </c>
      <c r="I969" s="49" t="s">
        <v>599</v>
      </c>
    </row>
    <row r="970" spans="1:9" x14ac:dyDescent="0.25">
      <c r="A970" s="67">
        <f t="shared" si="83"/>
        <v>818</v>
      </c>
      <c r="B970" s="68"/>
      <c r="C970" s="67">
        <v>403</v>
      </c>
      <c r="D970" s="68" t="s">
        <v>643</v>
      </c>
      <c r="E970" s="79">
        <v>132.19999999999999</v>
      </c>
      <c r="F970" s="79">
        <f t="shared" si="82"/>
        <v>23.795999999999996</v>
      </c>
      <c r="G970" s="79">
        <f t="shared" si="81"/>
        <v>155.99599999999998</v>
      </c>
      <c r="H970" s="4" t="s">
        <v>547</v>
      </c>
      <c r="I970" s="49" t="s">
        <v>548</v>
      </c>
    </row>
    <row r="971" spans="1:9" x14ac:dyDescent="0.25">
      <c r="A971" s="67">
        <f t="shared" si="83"/>
        <v>819</v>
      </c>
      <c r="B971" s="68"/>
      <c r="C971" s="67">
        <v>403</v>
      </c>
      <c r="D971" s="68" t="s">
        <v>776</v>
      </c>
      <c r="E971" s="79">
        <v>165.25</v>
      </c>
      <c r="F971" s="79">
        <f t="shared" si="82"/>
        <v>29.744999999999997</v>
      </c>
      <c r="G971" s="79">
        <f t="shared" si="81"/>
        <v>194.995</v>
      </c>
      <c r="H971" s="4" t="s">
        <v>547</v>
      </c>
      <c r="I971" s="49" t="s">
        <v>548</v>
      </c>
    </row>
    <row r="972" spans="1:9" x14ac:dyDescent="0.25">
      <c r="A972" s="192" t="s">
        <v>777</v>
      </c>
      <c r="B972" s="193"/>
      <c r="C972" s="193"/>
      <c r="D972" s="194"/>
      <c r="E972" s="94"/>
      <c r="F972" s="79"/>
      <c r="G972" s="79"/>
      <c r="H972" s="9"/>
      <c r="I972" s="47"/>
    </row>
    <row r="973" spans="1:9" x14ac:dyDescent="0.25">
      <c r="A973" s="67">
        <f>A971+1</f>
        <v>820</v>
      </c>
      <c r="B973" s="68"/>
      <c r="C973" s="67">
        <v>403</v>
      </c>
      <c r="D973" s="68" t="s">
        <v>778</v>
      </c>
      <c r="E973" s="79">
        <v>44.07</v>
      </c>
      <c r="F973" s="79">
        <f t="shared" si="82"/>
        <v>7.9325999999999999</v>
      </c>
      <c r="G973" s="79">
        <f t="shared" si="81"/>
        <v>52.002600000000001</v>
      </c>
      <c r="H973" s="4" t="s">
        <v>547</v>
      </c>
      <c r="I973" s="49" t="s">
        <v>548</v>
      </c>
    </row>
    <row r="974" spans="1:9" x14ac:dyDescent="0.25">
      <c r="A974" s="67">
        <f xml:space="preserve"> A973+1</f>
        <v>821</v>
      </c>
      <c r="B974" s="68"/>
      <c r="C974" s="67">
        <v>403</v>
      </c>
      <c r="D974" s="68" t="s">
        <v>779</v>
      </c>
      <c r="E974" s="79">
        <v>44.07</v>
      </c>
      <c r="F974" s="79">
        <f t="shared" si="82"/>
        <v>7.9325999999999999</v>
      </c>
      <c r="G974" s="79">
        <f t="shared" si="81"/>
        <v>52.002600000000001</v>
      </c>
      <c r="H974" s="4" t="s">
        <v>547</v>
      </c>
      <c r="I974" s="49" t="s">
        <v>548</v>
      </c>
    </row>
    <row r="975" spans="1:9" x14ac:dyDescent="0.25">
      <c r="A975" s="67">
        <f xml:space="preserve"> A974+1</f>
        <v>822</v>
      </c>
      <c r="B975" s="68"/>
      <c r="C975" s="67">
        <v>403</v>
      </c>
      <c r="D975" s="68" t="s">
        <v>706</v>
      </c>
      <c r="E975" s="79">
        <v>198.31</v>
      </c>
      <c r="F975" s="79">
        <v>35.69</v>
      </c>
      <c r="G975" s="79">
        <f t="shared" si="81"/>
        <v>234</v>
      </c>
      <c r="H975" s="4" t="s">
        <v>547</v>
      </c>
      <c r="I975" s="49" t="s">
        <v>548</v>
      </c>
    </row>
    <row r="976" spans="1:9" x14ac:dyDescent="0.25">
      <c r="A976" s="67">
        <f xml:space="preserve"> A975+1</f>
        <v>823</v>
      </c>
      <c r="B976" s="68"/>
      <c r="C976" s="67">
        <v>403</v>
      </c>
      <c r="D976" s="68" t="s">
        <v>780</v>
      </c>
      <c r="E976" s="79">
        <v>132.19999999999999</v>
      </c>
      <c r="F976" s="79">
        <f t="shared" si="82"/>
        <v>23.795999999999996</v>
      </c>
      <c r="G976" s="79">
        <f t="shared" si="81"/>
        <v>155.99599999999998</v>
      </c>
      <c r="H976" s="4" t="s">
        <v>547</v>
      </c>
      <c r="I976" s="49" t="s">
        <v>548</v>
      </c>
    </row>
    <row r="977" spans="1:9" x14ac:dyDescent="0.25">
      <c r="A977" s="192" t="s">
        <v>781</v>
      </c>
      <c r="B977" s="193"/>
      <c r="C977" s="193"/>
      <c r="D977" s="194"/>
      <c r="E977" s="94"/>
      <c r="F977" s="79"/>
      <c r="G977" s="79"/>
      <c r="H977" s="9"/>
      <c r="I977" s="47"/>
    </row>
    <row r="978" spans="1:9" ht="31.5" x14ac:dyDescent="0.25">
      <c r="A978" s="67">
        <f>A976+1</f>
        <v>824</v>
      </c>
      <c r="B978" s="68" t="s">
        <v>782</v>
      </c>
      <c r="C978" s="67">
        <v>403</v>
      </c>
      <c r="D978" s="68" t="s">
        <v>647</v>
      </c>
      <c r="E978" s="79">
        <v>44.07</v>
      </c>
      <c r="F978" s="79">
        <f t="shared" si="82"/>
        <v>7.9325999999999999</v>
      </c>
      <c r="G978" s="79">
        <f t="shared" si="81"/>
        <v>52.002600000000001</v>
      </c>
      <c r="H978" s="4" t="s">
        <v>547</v>
      </c>
      <c r="I978" s="49" t="s">
        <v>548</v>
      </c>
    </row>
    <row r="979" spans="1:9" x14ac:dyDescent="0.25">
      <c r="A979" s="67">
        <f t="shared" ref="A979:A987" si="84" xml:space="preserve"> A978+1</f>
        <v>825</v>
      </c>
      <c r="B979" s="68"/>
      <c r="C979" s="67">
        <v>403</v>
      </c>
      <c r="D979" s="68" t="s">
        <v>783</v>
      </c>
      <c r="E979" s="79">
        <v>44.07</v>
      </c>
      <c r="F979" s="79">
        <f t="shared" si="82"/>
        <v>7.9325999999999999</v>
      </c>
      <c r="G979" s="79">
        <f t="shared" si="81"/>
        <v>52.002600000000001</v>
      </c>
      <c r="H979" s="4" t="s">
        <v>547</v>
      </c>
      <c r="I979" s="49" t="s">
        <v>548</v>
      </c>
    </row>
    <row r="980" spans="1:9" x14ac:dyDescent="0.25">
      <c r="A980" s="67">
        <f t="shared" si="84"/>
        <v>826</v>
      </c>
      <c r="B980" s="68"/>
      <c r="C980" s="67">
        <v>403</v>
      </c>
      <c r="D980" s="68" t="s">
        <v>784</v>
      </c>
      <c r="E980" s="79">
        <v>44.07</v>
      </c>
      <c r="F980" s="79">
        <f t="shared" si="82"/>
        <v>7.9325999999999999</v>
      </c>
      <c r="G980" s="79">
        <f t="shared" si="81"/>
        <v>52.002600000000001</v>
      </c>
      <c r="H980" s="4" t="s">
        <v>547</v>
      </c>
      <c r="I980" s="49" t="s">
        <v>548</v>
      </c>
    </row>
    <row r="981" spans="1:9" x14ac:dyDescent="0.25">
      <c r="A981" s="67">
        <f t="shared" si="84"/>
        <v>827</v>
      </c>
      <c r="B981" s="68"/>
      <c r="C981" s="67">
        <v>403</v>
      </c>
      <c r="D981" s="68" t="s">
        <v>785</v>
      </c>
      <c r="E981" s="79">
        <v>165.25</v>
      </c>
      <c r="F981" s="79">
        <f t="shared" si="82"/>
        <v>29.744999999999997</v>
      </c>
      <c r="G981" s="79">
        <f t="shared" si="81"/>
        <v>194.995</v>
      </c>
      <c r="H981" s="4" t="s">
        <v>547</v>
      </c>
      <c r="I981" s="49" t="s">
        <v>548</v>
      </c>
    </row>
    <row r="982" spans="1:9" x14ac:dyDescent="0.25">
      <c r="A982" s="67">
        <f t="shared" si="84"/>
        <v>828</v>
      </c>
      <c r="B982" s="68"/>
      <c r="C982" s="67">
        <v>403</v>
      </c>
      <c r="D982" s="68" t="s">
        <v>706</v>
      </c>
      <c r="E982" s="79">
        <v>198.31</v>
      </c>
      <c r="F982" s="79">
        <v>35.69</v>
      </c>
      <c r="G982" s="79">
        <f t="shared" si="81"/>
        <v>234</v>
      </c>
      <c r="H982" s="4" t="s">
        <v>547</v>
      </c>
      <c r="I982" s="49" t="s">
        <v>548</v>
      </c>
    </row>
    <row r="983" spans="1:9" x14ac:dyDescent="0.25">
      <c r="A983" s="67">
        <f t="shared" si="84"/>
        <v>829</v>
      </c>
      <c r="B983" s="68"/>
      <c r="C983" s="67">
        <v>403</v>
      </c>
      <c r="D983" s="68" t="s">
        <v>786</v>
      </c>
      <c r="E983" s="79">
        <v>165.25</v>
      </c>
      <c r="F983" s="79">
        <f t="shared" si="82"/>
        <v>29.744999999999997</v>
      </c>
      <c r="G983" s="79">
        <f t="shared" si="81"/>
        <v>194.995</v>
      </c>
      <c r="H983" s="4" t="s">
        <v>547</v>
      </c>
      <c r="I983" s="49" t="s">
        <v>548</v>
      </c>
    </row>
    <row r="984" spans="1:9" x14ac:dyDescent="0.25">
      <c r="A984" s="67">
        <f t="shared" si="84"/>
        <v>830</v>
      </c>
      <c r="B984" s="68"/>
      <c r="C984" s="67">
        <v>403</v>
      </c>
      <c r="D984" s="68" t="s">
        <v>657</v>
      </c>
      <c r="E984" s="79">
        <v>132.19999999999999</v>
      </c>
      <c r="F984" s="79">
        <f t="shared" si="82"/>
        <v>23.795999999999996</v>
      </c>
      <c r="G984" s="79">
        <f t="shared" si="81"/>
        <v>155.99599999999998</v>
      </c>
      <c r="H984" s="4" t="s">
        <v>547</v>
      </c>
      <c r="I984" s="49" t="s">
        <v>548</v>
      </c>
    </row>
    <row r="985" spans="1:9" x14ac:dyDescent="0.25">
      <c r="A985" s="67">
        <f t="shared" si="84"/>
        <v>831</v>
      </c>
      <c r="B985" s="68"/>
      <c r="C985" s="67">
        <v>403</v>
      </c>
      <c r="D985" s="68" t="s">
        <v>787</v>
      </c>
      <c r="E985" s="79">
        <v>44.07</v>
      </c>
      <c r="F985" s="79">
        <f t="shared" si="82"/>
        <v>7.9325999999999999</v>
      </c>
      <c r="G985" s="79">
        <f t="shared" si="81"/>
        <v>52.002600000000001</v>
      </c>
      <c r="H985" s="4" t="s">
        <v>547</v>
      </c>
      <c r="I985" s="49" t="s">
        <v>548</v>
      </c>
    </row>
    <row r="986" spans="1:9" x14ac:dyDescent="0.25">
      <c r="A986" s="67">
        <f t="shared" si="84"/>
        <v>832</v>
      </c>
      <c r="B986" s="68"/>
      <c r="C986" s="67">
        <v>403</v>
      </c>
      <c r="D986" s="68" t="s">
        <v>788</v>
      </c>
      <c r="E986" s="79">
        <v>44.07</v>
      </c>
      <c r="F986" s="79">
        <f t="shared" si="82"/>
        <v>7.9325999999999999</v>
      </c>
      <c r="G986" s="79">
        <f t="shared" si="81"/>
        <v>52.002600000000001</v>
      </c>
      <c r="H986" s="4" t="s">
        <v>547</v>
      </c>
      <c r="I986" s="49" t="s">
        <v>548</v>
      </c>
    </row>
    <row r="987" spans="1:9" x14ac:dyDescent="0.25">
      <c r="A987" s="67">
        <f t="shared" si="84"/>
        <v>833</v>
      </c>
      <c r="B987" s="68"/>
      <c r="C987" s="67">
        <v>403</v>
      </c>
      <c r="D987" s="68" t="s">
        <v>789</v>
      </c>
      <c r="E987" s="79">
        <v>99.15</v>
      </c>
      <c r="F987" s="79">
        <f t="shared" si="82"/>
        <v>17.847000000000001</v>
      </c>
      <c r="G987" s="79">
        <f t="shared" si="81"/>
        <v>116.99700000000001</v>
      </c>
      <c r="H987" s="4" t="s">
        <v>547</v>
      </c>
      <c r="I987" s="49" t="s">
        <v>548</v>
      </c>
    </row>
    <row r="988" spans="1:9" x14ac:dyDescent="0.25">
      <c r="A988" s="192" t="s">
        <v>790</v>
      </c>
      <c r="B988" s="193"/>
      <c r="C988" s="193"/>
      <c r="D988" s="194"/>
      <c r="E988" s="94"/>
      <c r="F988" s="79"/>
      <c r="G988" s="79"/>
      <c r="H988" s="9"/>
      <c r="I988" s="47"/>
    </row>
    <row r="989" spans="1:9" ht="31.5" x14ac:dyDescent="0.25">
      <c r="A989" s="67">
        <f>A987+1</f>
        <v>834</v>
      </c>
      <c r="B989" s="68" t="s">
        <v>782</v>
      </c>
      <c r="C989" s="67">
        <v>403</v>
      </c>
      <c r="D989" s="68" t="s">
        <v>791</v>
      </c>
      <c r="E989" s="79">
        <v>44.07</v>
      </c>
      <c r="F989" s="79">
        <f t="shared" si="82"/>
        <v>7.9325999999999999</v>
      </c>
      <c r="G989" s="79">
        <f t="shared" si="81"/>
        <v>52.002600000000001</v>
      </c>
      <c r="H989" s="4" t="s">
        <v>547</v>
      </c>
      <c r="I989" s="49" t="s">
        <v>548</v>
      </c>
    </row>
    <row r="990" spans="1:9" x14ac:dyDescent="0.25">
      <c r="A990" s="67">
        <f xml:space="preserve"> A989+1</f>
        <v>835</v>
      </c>
      <c r="B990" s="68"/>
      <c r="C990" s="67">
        <v>403</v>
      </c>
      <c r="D990" s="68" t="s">
        <v>792</v>
      </c>
      <c r="E990" s="79">
        <v>44.07</v>
      </c>
      <c r="F990" s="79">
        <f t="shared" si="82"/>
        <v>7.9325999999999999</v>
      </c>
      <c r="G990" s="79">
        <f t="shared" si="81"/>
        <v>52.002600000000001</v>
      </c>
      <c r="H990" s="4" t="s">
        <v>547</v>
      </c>
      <c r="I990" s="49" t="s">
        <v>548</v>
      </c>
    </row>
    <row r="991" spans="1:9" x14ac:dyDescent="0.25">
      <c r="A991" s="67">
        <f xml:space="preserve"> A990+1</f>
        <v>836</v>
      </c>
      <c r="B991" s="68"/>
      <c r="C991" s="67">
        <v>403</v>
      </c>
      <c r="D991" s="68" t="s">
        <v>793</v>
      </c>
      <c r="E991" s="79">
        <v>165.25</v>
      </c>
      <c r="F991" s="79">
        <f t="shared" si="82"/>
        <v>29.744999999999997</v>
      </c>
      <c r="G991" s="79">
        <f t="shared" si="81"/>
        <v>194.995</v>
      </c>
      <c r="H991" s="4" t="s">
        <v>547</v>
      </c>
      <c r="I991" s="49" t="s">
        <v>548</v>
      </c>
    </row>
    <row r="992" spans="1:9" x14ac:dyDescent="0.25">
      <c r="A992" s="67">
        <f xml:space="preserve"> A991+1</f>
        <v>837</v>
      </c>
      <c r="B992" s="68"/>
      <c r="C992" s="67">
        <v>403</v>
      </c>
      <c r="D992" s="68" t="s">
        <v>706</v>
      </c>
      <c r="E992" s="79">
        <v>198.31</v>
      </c>
      <c r="F992" s="79">
        <v>35.69</v>
      </c>
      <c r="G992" s="79">
        <f t="shared" si="81"/>
        <v>234</v>
      </c>
      <c r="H992" s="4" t="s">
        <v>547</v>
      </c>
      <c r="I992" s="49" t="s">
        <v>548</v>
      </c>
    </row>
    <row r="993" spans="1:9" x14ac:dyDescent="0.25">
      <c r="A993" s="192" t="s">
        <v>794</v>
      </c>
      <c r="B993" s="193"/>
      <c r="C993" s="193"/>
      <c r="D993" s="194"/>
      <c r="E993" s="79"/>
      <c r="F993" s="79"/>
      <c r="G993" s="79"/>
      <c r="H993" s="4"/>
      <c r="I993" s="49"/>
    </row>
    <row r="994" spans="1:9" x14ac:dyDescent="0.25">
      <c r="A994" s="67">
        <f>A992+1</f>
        <v>838</v>
      </c>
      <c r="B994" s="68" t="s">
        <v>795</v>
      </c>
      <c r="C994" s="67">
        <v>403</v>
      </c>
      <c r="D994" s="68" t="s">
        <v>647</v>
      </c>
      <c r="E994" s="79">
        <v>44.07</v>
      </c>
      <c r="F994" s="79">
        <f t="shared" si="82"/>
        <v>7.9325999999999999</v>
      </c>
      <c r="G994" s="79">
        <f t="shared" si="81"/>
        <v>52.002600000000001</v>
      </c>
      <c r="H994" s="4" t="s">
        <v>547</v>
      </c>
      <c r="I994" s="49" t="s">
        <v>548</v>
      </c>
    </row>
    <row r="995" spans="1:9" x14ac:dyDescent="0.25">
      <c r="A995" s="67">
        <f t="shared" ref="A995:A1004" si="85" xml:space="preserve"> A994+1</f>
        <v>839</v>
      </c>
      <c r="B995" s="68"/>
      <c r="C995" s="67">
        <v>403</v>
      </c>
      <c r="D995" s="68" t="s">
        <v>796</v>
      </c>
      <c r="E995" s="79">
        <v>44.07</v>
      </c>
      <c r="F995" s="79">
        <f t="shared" si="82"/>
        <v>7.9325999999999999</v>
      </c>
      <c r="G995" s="79">
        <f t="shared" si="81"/>
        <v>52.002600000000001</v>
      </c>
      <c r="H995" s="4" t="s">
        <v>547</v>
      </c>
      <c r="I995" s="49" t="s">
        <v>548</v>
      </c>
    </row>
    <row r="996" spans="1:9" x14ac:dyDescent="0.25">
      <c r="A996" s="67">
        <f t="shared" si="85"/>
        <v>840</v>
      </c>
      <c r="B996" s="68"/>
      <c r="C996" s="67">
        <v>403</v>
      </c>
      <c r="D996" s="68" t="s">
        <v>651</v>
      </c>
      <c r="E996" s="79">
        <v>44.07</v>
      </c>
      <c r="F996" s="79">
        <f t="shared" si="82"/>
        <v>7.9325999999999999</v>
      </c>
      <c r="G996" s="79">
        <f t="shared" si="81"/>
        <v>52.002600000000001</v>
      </c>
      <c r="H996" s="4" t="s">
        <v>547</v>
      </c>
      <c r="I996" s="49" t="s">
        <v>548</v>
      </c>
    </row>
    <row r="997" spans="1:9" x14ac:dyDescent="0.25">
      <c r="A997" s="67">
        <f t="shared" si="85"/>
        <v>841</v>
      </c>
      <c r="B997" s="68"/>
      <c r="C997" s="67">
        <v>403</v>
      </c>
      <c r="D997" s="68" t="s">
        <v>693</v>
      </c>
      <c r="E997" s="79">
        <v>165.25</v>
      </c>
      <c r="F997" s="79">
        <f t="shared" si="82"/>
        <v>29.744999999999997</v>
      </c>
      <c r="G997" s="79">
        <f t="shared" si="81"/>
        <v>194.995</v>
      </c>
      <c r="H997" s="4" t="s">
        <v>547</v>
      </c>
      <c r="I997" s="49" t="s">
        <v>548</v>
      </c>
    </row>
    <row r="998" spans="1:9" x14ac:dyDescent="0.25">
      <c r="A998" s="67">
        <f t="shared" si="85"/>
        <v>842</v>
      </c>
      <c r="B998" s="68"/>
      <c r="C998" s="67">
        <v>403</v>
      </c>
      <c r="D998" s="68" t="s">
        <v>797</v>
      </c>
      <c r="E998" s="79">
        <v>440.68</v>
      </c>
      <c r="F998" s="79">
        <f t="shared" si="82"/>
        <v>79.322400000000002</v>
      </c>
      <c r="G998" s="79">
        <f t="shared" si="81"/>
        <v>520.00239999999997</v>
      </c>
      <c r="H998" s="4" t="s">
        <v>547</v>
      </c>
      <c r="I998" s="49" t="s">
        <v>548</v>
      </c>
    </row>
    <row r="999" spans="1:9" x14ac:dyDescent="0.25">
      <c r="A999" s="67">
        <f t="shared" si="85"/>
        <v>843</v>
      </c>
      <c r="B999" s="68"/>
      <c r="C999" s="67">
        <v>403</v>
      </c>
      <c r="D999" s="68" t="s">
        <v>798</v>
      </c>
      <c r="E999" s="79">
        <v>132.19999999999999</v>
      </c>
      <c r="F999" s="79">
        <f t="shared" si="82"/>
        <v>23.795999999999996</v>
      </c>
      <c r="G999" s="79">
        <f t="shared" si="81"/>
        <v>155.99599999999998</v>
      </c>
      <c r="H999" s="4" t="s">
        <v>547</v>
      </c>
      <c r="I999" s="49" t="s">
        <v>548</v>
      </c>
    </row>
    <row r="1000" spans="1:9" x14ac:dyDescent="0.25">
      <c r="A1000" s="67">
        <f t="shared" si="85"/>
        <v>844</v>
      </c>
      <c r="B1000" s="68"/>
      <c r="C1000" s="67">
        <v>403</v>
      </c>
      <c r="D1000" s="68" t="s">
        <v>799</v>
      </c>
      <c r="E1000" s="79">
        <v>132.19999999999999</v>
      </c>
      <c r="F1000" s="79">
        <f t="shared" si="82"/>
        <v>23.795999999999996</v>
      </c>
      <c r="G1000" s="79">
        <f t="shared" si="81"/>
        <v>155.99599999999998</v>
      </c>
      <c r="H1000" s="4" t="s">
        <v>547</v>
      </c>
      <c r="I1000" s="49" t="s">
        <v>548</v>
      </c>
    </row>
    <row r="1001" spans="1:9" x14ac:dyDescent="0.25">
      <c r="A1001" s="67">
        <f t="shared" si="85"/>
        <v>845</v>
      </c>
      <c r="B1001" s="68"/>
      <c r="C1001" s="67">
        <v>403</v>
      </c>
      <c r="D1001" s="68" t="s">
        <v>800</v>
      </c>
      <c r="E1001" s="79">
        <v>44.07</v>
      </c>
      <c r="F1001" s="79">
        <f t="shared" si="82"/>
        <v>7.9325999999999999</v>
      </c>
      <c r="G1001" s="79">
        <f t="shared" si="81"/>
        <v>52.002600000000001</v>
      </c>
      <c r="H1001" s="4" t="s">
        <v>547</v>
      </c>
      <c r="I1001" s="49" t="s">
        <v>548</v>
      </c>
    </row>
    <row r="1002" spans="1:9" x14ac:dyDescent="0.25">
      <c r="A1002" s="67">
        <f t="shared" si="85"/>
        <v>846</v>
      </c>
      <c r="B1002" s="68"/>
      <c r="C1002" s="67">
        <v>403</v>
      </c>
      <c r="D1002" s="68" t="s">
        <v>801</v>
      </c>
      <c r="E1002" s="79">
        <v>66.099999999999994</v>
      </c>
      <c r="F1002" s="79">
        <f t="shared" si="82"/>
        <v>11.897999999999998</v>
      </c>
      <c r="G1002" s="79">
        <f t="shared" si="81"/>
        <v>77.99799999999999</v>
      </c>
      <c r="H1002" s="4" t="s">
        <v>547</v>
      </c>
      <c r="I1002" s="49" t="s">
        <v>548</v>
      </c>
    </row>
    <row r="1003" spans="1:9" x14ac:dyDescent="0.25">
      <c r="A1003" s="67">
        <f t="shared" si="85"/>
        <v>847</v>
      </c>
      <c r="B1003" s="68"/>
      <c r="C1003" s="67">
        <v>403</v>
      </c>
      <c r="D1003" s="68" t="s">
        <v>802</v>
      </c>
      <c r="E1003" s="79">
        <v>220.34</v>
      </c>
      <c r="F1003" s="79">
        <v>39.659999999999997</v>
      </c>
      <c r="G1003" s="79">
        <f t="shared" si="81"/>
        <v>260</v>
      </c>
      <c r="H1003" s="4" t="s">
        <v>547</v>
      </c>
      <c r="I1003" s="49" t="s">
        <v>548</v>
      </c>
    </row>
    <row r="1004" spans="1:9" x14ac:dyDescent="0.25">
      <c r="A1004" s="67">
        <f t="shared" si="85"/>
        <v>848</v>
      </c>
      <c r="B1004" s="68"/>
      <c r="C1004" s="67">
        <v>403</v>
      </c>
      <c r="D1004" s="68" t="s">
        <v>803</v>
      </c>
      <c r="E1004" s="79">
        <v>99.15</v>
      </c>
      <c r="F1004" s="79">
        <f t="shared" si="82"/>
        <v>17.847000000000001</v>
      </c>
      <c r="G1004" s="79">
        <f t="shared" si="81"/>
        <v>116.99700000000001</v>
      </c>
      <c r="H1004" s="4" t="s">
        <v>547</v>
      </c>
      <c r="I1004" s="49" t="s">
        <v>548</v>
      </c>
    </row>
    <row r="1005" spans="1:9" x14ac:dyDescent="0.25">
      <c r="A1005" s="192" t="s">
        <v>804</v>
      </c>
      <c r="B1005" s="193"/>
      <c r="C1005" s="193"/>
      <c r="D1005" s="194"/>
      <c r="E1005" s="94"/>
      <c r="F1005" s="79"/>
      <c r="G1005" s="79"/>
      <c r="H1005" s="9"/>
      <c r="I1005" s="47"/>
    </row>
    <row r="1006" spans="1:9" x14ac:dyDescent="0.25">
      <c r="A1006" s="67">
        <f>A1004+1</f>
        <v>849</v>
      </c>
      <c r="B1006" s="68" t="s">
        <v>805</v>
      </c>
      <c r="C1006" s="67">
        <v>403</v>
      </c>
      <c r="D1006" s="68" t="s">
        <v>806</v>
      </c>
      <c r="E1006" s="79">
        <v>44.07</v>
      </c>
      <c r="F1006" s="79">
        <f t="shared" si="82"/>
        <v>7.9325999999999999</v>
      </c>
      <c r="G1006" s="79">
        <f t="shared" si="81"/>
        <v>52.002600000000001</v>
      </c>
      <c r="H1006" s="4" t="s">
        <v>547</v>
      </c>
      <c r="I1006" s="49" t="s">
        <v>548</v>
      </c>
    </row>
    <row r="1007" spans="1:9" x14ac:dyDescent="0.25">
      <c r="A1007" s="67">
        <f t="shared" ref="A1007:A1017" si="86" xml:space="preserve"> A1006+1</f>
        <v>850</v>
      </c>
      <c r="B1007" s="68"/>
      <c r="C1007" s="67">
        <v>403</v>
      </c>
      <c r="D1007" s="68" t="s">
        <v>807</v>
      </c>
      <c r="E1007" s="79">
        <v>44.07</v>
      </c>
      <c r="F1007" s="79">
        <f t="shared" si="82"/>
        <v>7.9325999999999999</v>
      </c>
      <c r="G1007" s="79">
        <f t="shared" si="81"/>
        <v>52.002600000000001</v>
      </c>
      <c r="H1007" s="4" t="s">
        <v>547</v>
      </c>
      <c r="I1007" s="49" t="s">
        <v>548</v>
      </c>
    </row>
    <row r="1008" spans="1:9" x14ac:dyDescent="0.25">
      <c r="A1008" s="67">
        <f t="shared" si="86"/>
        <v>851</v>
      </c>
      <c r="B1008" s="68"/>
      <c r="C1008" s="67">
        <v>403</v>
      </c>
      <c r="D1008" s="68" t="s">
        <v>808</v>
      </c>
      <c r="E1008" s="79">
        <v>44.07</v>
      </c>
      <c r="F1008" s="79">
        <f t="shared" si="82"/>
        <v>7.9325999999999999</v>
      </c>
      <c r="G1008" s="79">
        <f t="shared" si="81"/>
        <v>52.002600000000001</v>
      </c>
      <c r="H1008" s="4" t="s">
        <v>547</v>
      </c>
      <c r="I1008" s="49" t="s">
        <v>548</v>
      </c>
    </row>
    <row r="1009" spans="1:9" x14ac:dyDescent="0.25">
      <c r="A1009" s="67">
        <f t="shared" si="86"/>
        <v>852</v>
      </c>
      <c r="B1009" s="68"/>
      <c r="C1009" s="67">
        <v>403</v>
      </c>
      <c r="D1009" s="68" t="s">
        <v>809</v>
      </c>
      <c r="E1009" s="79">
        <v>99.15</v>
      </c>
      <c r="F1009" s="79">
        <f t="shared" si="82"/>
        <v>17.847000000000001</v>
      </c>
      <c r="G1009" s="79">
        <f t="shared" si="81"/>
        <v>116.99700000000001</v>
      </c>
      <c r="H1009" s="4" t="s">
        <v>547</v>
      </c>
      <c r="I1009" s="49" t="s">
        <v>548</v>
      </c>
    </row>
    <row r="1010" spans="1:9" x14ac:dyDescent="0.25">
      <c r="A1010" s="67">
        <f t="shared" si="86"/>
        <v>853</v>
      </c>
      <c r="B1010" s="68"/>
      <c r="C1010" s="67">
        <v>403</v>
      </c>
      <c r="D1010" s="68" t="s">
        <v>810</v>
      </c>
      <c r="E1010" s="79">
        <v>132.19999999999999</v>
      </c>
      <c r="F1010" s="79">
        <f t="shared" si="82"/>
        <v>23.795999999999996</v>
      </c>
      <c r="G1010" s="79">
        <f t="shared" si="81"/>
        <v>155.99599999999998</v>
      </c>
      <c r="H1010" s="4" t="s">
        <v>547</v>
      </c>
      <c r="I1010" s="49" t="s">
        <v>548</v>
      </c>
    </row>
    <row r="1011" spans="1:9" x14ac:dyDescent="0.25">
      <c r="A1011" s="67">
        <f t="shared" si="86"/>
        <v>854</v>
      </c>
      <c r="B1011" s="68"/>
      <c r="C1011" s="67">
        <v>403</v>
      </c>
      <c r="D1011" s="68" t="s">
        <v>811</v>
      </c>
      <c r="E1011" s="79">
        <v>198.31</v>
      </c>
      <c r="F1011" s="79">
        <v>35.69</v>
      </c>
      <c r="G1011" s="79">
        <f t="shared" si="81"/>
        <v>234</v>
      </c>
      <c r="H1011" s="4" t="s">
        <v>547</v>
      </c>
      <c r="I1011" s="49" t="s">
        <v>548</v>
      </c>
    </row>
    <row r="1012" spans="1:9" x14ac:dyDescent="0.25">
      <c r="A1012" s="67">
        <f t="shared" si="86"/>
        <v>855</v>
      </c>
      <c r="B1012" s="68"/>
      <c r="C1012" s="67">
        <v>403</v>
      </c>
      <c r="D1012" s="68" t="s">
        <v>812</v>
      </c>
      <c r="E1012" s="79">
        <v>66.099999999999994</v>
      </c>
      <c r="F1012" s="79">
        <f t="shared" si="82"/>
        <v>11.897999999999998</v>
      </c>
      <c r="G1012" s="79">
        <f t="shared" si="81"/>
        <v>77.99799999999999</v>
      </c>
      <c r="H1012" s="4" t="s">
        <v>547</v>
      </c>
      <c r="I1012" s="49" t="s">
        <v>548</v>
      </c>
    </row>
    <row r="1013" spans="1:9" x14ac:dyDescent="0.25">
      <c r="A1013" s="67">
        <f t="shared" si="86"/>
        <v>856</v>
      </c>
      <c r="B1013" s="68"/>
      <c r="C1013" s="67">
        <v>403</v>
      </c>
      <c r="D1013" s="68" t="s">
        <v>813</v>
      </c>
      <c r="E1013" s="79">
        <v>330.51</v>
      </c>
      <c r="F1013" s="79">
        <f t="shared" si="82"/>
        <v>59.491799999999998</v>
      </c>
      <c r="G1013" s="79">
        <f t="shared" si="81"/>
        <v>390.0018</v>
      </c>
      <c r="H1013" s="4" t="s">
        <v>547</v>
      </c>
      <c r="I1013" s="49" t="s">
        <v>548</v>
      </c>
    </row>
    <row r="1014" spans="1:9" x14ac:dyDescent="0.25">
      <c r="A1014" s="67">
        <f t="shared" si="86"/>
        <v>857</v>
      </c>
      <c r="B1014" s="68"/>
      <c r="C1014" s="67">
        <v>403</v>
      </c>
      <c r="D1014" s="68" t="s">
        <v>814</v>
      </c>
      <c r="E1014" s="79">
        <v>82.63</v>
      </c>
      <c r="F1014" s="79">
        <f t="shared" si="82"/>
        <v>14.873399999999998</v>
      </c>
      <c r="G1014" s="79">
        <f t="shared" si="81"/>
        <v>97.503399999999999</v>
      </c>
      <c r="H1014" s="4" t="s">
        <v>547</v>
      </c>
      <c r="I1014" s="49" t="s">
        <v>548</v>
      </c>
    </row>
    <row r="1015" spans="1:9" x14ac:dyDescent="0.25">
      <c r="A1015" s="67">
        <f t="shared" si="86"/>
        <v>858</v>
      </c>
      <c r="B1015" s="68"/>
      <c r="C1015" s="67">
        <v>403</v>
      </c>
      <c r="D1015" s="68" t="s">
        <v>815</v>
      </c>
      <c r="E1015" s="79">
        <v>165.25</v>
      </c>
      <c r="F1015" s="79">
        <f t="shared" si="82"/>
        <v>29.744999999999997</v>
      </c>
      <c r="G1015" s="79">
        <f t="shared" si="81"/>
        <v>194.995</v>
      </c>
      <c r="H1015" s="4" t="s">
        <v>547</v>
      </c>
      <c r="I1015" s="49" t="s">
        <v>548</v>
      </c>
    </row>
    <row r="1016" spans="1:9" x14ac:dyDescent="0.25">
      <c r="A1016" s="67">
        <f t="shared" si="86"/>
        <v>859</v>
      </c>
      <c r="B1016" s="68"/>
      <c r="C1016" s="67">
        <v>403</v>
      </c>
      <c r="D1016" s="68" t="s">
        <v>816</v>
      </c>
      <c r="E1016" s="79">
        <v>198.31</v>
      </c>
      <c r="F1016" s="79">
        <v>35.69</v>
      </c>
      <c r="G1016" s="79">
        <f t="shared" si="81"/>
        <v>234</v>
      </c>
      <c r="H1016" s="4" t="s">
        <v>547</v>
      </c>
      <c r="I1016" s="49" t="s">
        <v>548</v>
      </c>
    </row>
    <row r="1017" spans="1:9" x14ac:dyDescent="0.25">
      <c r="A1017" s="67">
        <f t="shared" si="86"/>
        <v>860</v>
      </c>
      <c r="B1017" s="68"/>
      <c r="C1017" s="67">
        <v>403</v>
      </c>
      <c r="D1017" s="68" t="s">
        <v>817</v>
      </c>
      <c r="E1017" s="94">
        <v>330.51</v>
      </c>
      <c r="F1017" s="79">
        <f t="shared" si="82"/>
        <v>59.491799999999998</v>
      </c>
      <c r="G1017" s="79">
        <f t="shared" si="81"/>
        <v>390.0018</v>
      </c>
      <c r="H1017" s="9" t="s">
        <v>547</v>
      </c>
      <c r="I1017" s="47" t="s">
        <v>548</v>
      </c>
    </row>
    <row r="1018" spans="1:9" x14ac:dyDescent="0.25">
      <c r="A1018" s="192" t="s">
        <v>818</v>
      </c>
      <c r="B1018" s="193"/>
      <c r="C1018" s="193"/>
      <c r="D1018" s="194"/>
      <c r="E1018" s="94"/>
      <c r="F1018" s="79"/>
      <c r="G1018" s="79"/>
      <c r="H1018" s="9"/>
      <c r="I1018" s="47"/>
    </row>
    <row r="1019" spans="1:9" x14ac:dyDescent="0.25">
      <c r="A1019" s="67">
        <f>A1017+1</f>
        <v>861</v>
      </c>
      <c r="B1019" s="68" t="s">
        <v>819</v>
      </c>
      <c r="C1019" s="67">
        <v>403</v>
      </c>
      <c r="D1019" s="68" t="s">
        <v>820</v>
      </c>
      <c r="E1019" s="79">
        <v>826.27</v>
      </c>
      <c r="F1019" s="79">
        <f t="shared" si="82"/>
        <v>148.7286</v>
      </c>
      <c r="G1019" s="79">
        <f t="shared" si="81"/>
        <v>974.99860000000001</v>
      </c>
      <c r="H1019" s="4" t="s">
        <v>547</v>
      </c>
      <c r="I1019" s="49" t="s">
        <v>599</v>
      </c>
    </row>
    <row r="1020" spans="1:9" x14ac:dyDescent="0.25">
      <c r="A1020" s="67">
        <f xml:space="preserve"> A1019+1</f>
        <v>862</v>
      </c>
      <c r="B1020" s="68" t="s">
        <v>821</v>
      </c>
      <c r="C1020" s="67">
        <v>403</v>
      </c>
      <c r="D1020" s="68" t="s">
        <v>822</v>
      </c>
      <c r="E1020" s="79">
        <v>275.42</v>
      </c>
      <c r="F1020" s="79">
        <f t="shared" si="82"/>
        <v>49.575600000000001</v>
      </c>
      <c r="G1020" s="79">
        <f t="shared" si="81"/>
        <v>324.99560000000002</v>
      </c>
      <c r="H1020" s="4" t="s">
        <v>547</v>
      </c>
      <c r="I1020" s="49" t="s">
        <v>599</v>
      </c>
    </row>
    <row r="1021" spans="1:9" x14ac:dyDescent="0.25">
      <c r="A1021" s="67">
        <f xml:space="preserve"> A1020+1</f>
        <v>863</v>
      </c>
      <c r="B1021" s="68" t="s">
        <v>819</v>
      </c>
      <c r="C1021" s="67">
        <v>403</v>
      </c>
      <c r="D1021" s="68" t="s">
        <v>823</v>
      </c>
      <c r="E1021" s="79">
        <v>275.42</v>
      </c>
      <c r="F1021" s="79">
        <f t="shared" si="82"/>
        <v>49.575600000000001</v>
      </c>
      <c r="G1021" s="79">
        <f t="shared" si="81"/>
        <v>324.99560000000002</v>
      </c>
      <c r="H1021" s="4" t="s">
        <v>547</v>
      </c>
      <c r="I1021" s="49" t="s">
        <v>599</v>
      </c>
    </row>
    <row r="1022" spans="1:9" x14ac:dyDescent="0.25">
      <c r="A1022" s="67">
        <f xml:space="preserve"> A1021+1</f>
        <v>864</v>
      </c>
      <c r="B1022" s="68" t="s">
        <v>819</v>
      </c>
      <c r="C1022" s="67">
        <v>403</v>
      </c>
      <c r="D1022" s="68" t="s">
        <v>824</v>
      </c>
      <c r="E1022" s="79">
        <v>275.42</v>
      </c>
      <c r="F1022" s="79">
        <f t="shared" si="82"/>
        <v>49.575600000000001</v>
      </c>
      <c r="G1022" s="79">
        <f t="shared" si="81"/>
        <v>324.99560000000002</v>
      </c>
      <c r="H1022" s="4" t="s">
        <v>547</v>
      </c>
      <c r="I1022" s="49" t="s">
        <v>599</v>
      </c>
    </row>
    <row r="1023" spans="1:9" x14ac:dyDescent="0.25">
      <c r="A1023" s="67">
        <f xml:space="preserve"> A1022+1</f>
        <v>865</v>
      </c>
      <c r="B1023" s="68"/>
      <c r="C1023" s="67">
        <v>403</v>
      </c>
      <c r="D1023" s="68" t="s">
        <v>825</v>
      </c>
      <c r="E1023" s="79">
        <v>330.51</v>
      </c>
      <c r="F1023" s="79">
        <f t="shared" si="82"/>
        <v>59.491799999999998</v>
      </c>
      <c r="G1023" s="79">
        <f t="shared" si="81"/>
        <v>390.0018</v>
      </c>
      <c r="H1023" s="4" t="s">
        <v>547</v>
      </c>
      <c r="I1023" s="49" t="s">
        <v>599</v>
      </c>
    </row>
    <row r="1024" spans="1:9" x14ac:dyDescent="0.25">
      <c r="A1024" s="67">
        <f xml:space="preserve"> A1023+1</f>
        <v>866</v>
      </c>
      <c r="B1024" s="68"/>
      <c r="C1024" s="67">
        <v>403</v>
      </c>
      <c r="D1024" s="68" t="s">
        <v>826</v>
      </c>
      <c r="E1024" s="79">
        <v>165.25</v>
      </c>
      <c r="F1024" s="79">
        <f t="shared" si="82"/>
        <v>29.744999999999997</v>
      </c>
      <c r="G1024" s="79">
        <f t="shared" ref="G1024:G1063" si="87">E1024+F1024</f>
        <v>194.995</v>
      </c>
      <c r="H1024" s="4" t="s">
        <v>547</v>
      </c>
      <c r="I1024" s="49" t="s">
        <v>599</v>
      </c>
    </row>
    <row r="1025" spans="1:9" x14ac:dyDescent="0.25">
      <c r="A1025" s="192" t="s">
        <v>827</v>
      </c>
      <c r="B1025" s="193"/>
      <c r="C1025" s="193"/>
      <c r="D1025" s="194"/>
      <c r="E1025" s="94"/>
      <c r="F1025" s="79"/>
      <c r="G1025" s="79"/>
      <c r="H1025" s="9"/>
      <c r="I1025" s="47"/>
    </row>
    <row r="1026" spans="1:9" x14ac:dyDescent="0.25">
      <c r="A1026" s="67">
        <f>A1024+1</f>
        <v>867</v>
      </c>
      <c r="B1026" s="68" t="s">
        <v>828</v>
      </c>
      <c r="C1026" s="67">
        <v>403</v>
      </c>
      <c r="D1026" s="68" t="s">
        <v>829</v>
      </c>
      <c r="E1026" s="79">
        <v>44.07</v>
      </c>
      <c r="F1026" s="79">
        <f t="shared" ref="F1026:F1088" si="88">E1026*0.18</f>
        <v>7.9325999999999999</v>
      </c>
      <c r="G1026" s="79">
        <f t="shared" si="87"/>
        <v>52.002600000000001</v>
      </c>
      <c r="H1026" s="4" t="s">
        <v>547</v>
      </c>
      <c r="I1026" s="49" t="s">
        <v>548</v>
      </c>
    </row>
    <row r="1027" spans="1:9" x14ac:dyDescent="0.25">
      <c r="A1027" s="67">
        <f t="shared" ref="A1027:A1032" si="89" xml:space="preserve"> A1026+1</f>
        <v>868</v>
      </c>
      <c r="B1027" s="68"/>
      <c r="C1027" s="67">
        <v>403</v>
      </c>
      <c r="D1027" s="68" t="s">
        <v>647</v>
      </c>
      <c r="E1027" s="79">
        <v>44.07</v>
      </c>
      <c r="F1027" s="79">
        <f t="shared" si="88"/>
        <v>7.9325999999999999</v>
      </c>
      <c r="G1027" s="79">
        <f t="shared" si="87"/>
        <v>52.002600000000001</v>
      </c>
      <c r="H1027" s="4" t="s">
        <v>547</v>
      </c>
      <c r="I1027" s="49" t="s">
        <v>548</v>
      </c>
    </row>
    <row r="1028" spans="1:9" x14ac:dyDescent="0.25">
      <c r="A1028" s="67">
        <f t="shared" si="89"/>
        <v>869</v>
      </c>
      <c r="B1028" s="68"/>
      <c r="C1028" s="67">
        <v>403</v>
      </c>
      <c r="D1028" s="68" t="s">
        <v>830</v>
      </c>
      <c r="E1028" s="79">
        <v>99.15</v>
      </c>
      <c r="F1028" s="79">
        <f t="shared" si="88"/>
        <v>17.847000000000001</v>
      </c>
      <c r="G1028" s="79">
        <f t="shared" si="87"/>
        <v>116.99700000000001</v>
      </c>
      <c r="H1028" s="4" t="s">
        <v>547</v>
      </c>
      <c r="I1028" s="49" t="s">
        <v>548</v>
      </c>
    </row>
    <row r="1029" spans="1:9" x14ac:dyDescent="0.25">
      <c r="A1029" s="67">
        <f t="shared" si="89"/>
        <v>870</v>
      </c>
      <c r="B1029" s="68"/>
      <c r="C1029" s="67">
        <v>403</v>
      </c>
      <c r="D1029" s="68" t="s">
        <v>831</v>
      </c>
      <c r="E1029" s="79">
        <v>165.25</v>
      </c>
      <c r="F1029" s="79">
        <f t="shared" si="88"/>
        <v>29.744999999999997</v>
      </c>
      <c r="G1029" s="79">
        <f t="shared" si="87"/>
        <v>194.995</v>
      </c>
      <c r="H1029" s="4" t="s">
        <v>547</v>
      </c>
      <c r="I1029" s="49" t="s">
        <v>548</v>
      </c>
    </row>
    <row r="1030" spans="1:9" x14ac:dyDescent="0.25">
      <c r="A1030" s="67">
        <f t="shared" si="89"/>
        <v>871</v>
      </c>
      <c r="B1030" s="68"/>
      <c r="C1030" s="67">
        <v>403</v>
      </c>
      <c r="D1030" s="68" t="s">
        <v>832</v>
      </c>
      <c r="E1030" s="79">
        <v>165.25</v>
      </c>
      <c r="F1030" s="79">
        <f t="shared" si="88"/>
        <v>29.744999999999997</v>
      </c>
      <c r="G1030" s="79">
        <f t="shared" si="87"/>
        <v>194.995</v>
      </c>
      <c r="H1030" s="4" t="s">
        <v>547</v>
      </c>
      <c r="I1030" s="49" t="s">
        <v>548</v>
      </c>
    </row>
    <row r="1031" spans="1:9" x14ac:dyDescent="0.25">
      <c r="A1031" s="67">
        <f t="shared" si="89"/>
        <v>872</v>
      </c>
      <c r="B1031" s="68"/>
      <c r="C1031" s="67">
        <v>403</v>
      </c>
      <c r="D1031" s="68" t="s">
        <v>833</v>
      </c>
      <c r="E1031" s="79">
        <v>99.15</v>
      </c>
      <c r="F1031" s="79">
        <f t="shared" si="88"/>
        <v>17.847000000000001</v>
      </c>
      <c r="G1031" s="79">
        <f t="shared" si="87"/>
        <v>116.99700000000001</v>
      </c>
      <c r="H1031" s="4" t="s">
        <v>547</v>
      </c>
      <c r="I1031" s="49" t="s">
        <v>548</v>
      </c>
    </row>
    <row r="1032" spans="1:9" x14ac:dyDescent="0.25">
      <c r="A1032" s="67">
        <f t="shared" si="89"/>
        <v>873</v>
      </c>
      <c r="B1032" s="68" t="s">
        <v>834</v>
      </c>
      <c r="C1032" s="67">
        <v>403</v>
      </c>
      <c r="D1032" s="68" t="s">
        <v>835</v>
      </c>
      <c r="E1032" s="79">
        <v>165.25</v>
      </c>
      <c r="F1032" s="79">
        <f t="shared" si="88"/>
        <v>29.744999999999997</v>
      </c>
      <c r="G1032" s="79">
        <f t="shared" si="87"/>
        <v>194.995</v>
      </c>
      <c r="H1032" s="4" t="s">
        <v>547</v>
      </c>
      <c r="I1032" s="49" t="s">
        <v>548</v>
      </c>
    </row>
    <row r="1033" spans="1:9" x14ac:dyDescent="0.25">
      <c r="A1033" s="192" t="s">
        <v>836</v>
      </c>
      <c r="B1033" s="193"/>
      <c r="C1033" s="193"/>
      <c r="D1033" s="194"/>
      <c r="E1033" s="94"/>
      <c r="F1033" s="79"/>
      <c r="G1033" s="79"/>
      <c r="H1033" s="9"/>
      <c r="I1033" s="47"/>
    </row>
    <row r="1034" spans="1:9" x14ac:dyDescent="0.25">
      <c r="A1034" s="67">
        <f>A1032+1</f>
        <v>874</v>
      </c>
      <c r="B1034" s="68"/>
      <c r="C1034" s="67">
        <v>403</v>
      </c>
      <c r="D1034" s="68" t="s">
        <v>829</v>
      </c>
      <c r="E1034" s="79">
        <v>44.07</v>
      </c>
      <c r="F1034" s="79">
        <f t="shared" si="88"/>
        <v>7.9325999999999999</v>
      </c>
      <c r="G1034" s="79">
        <f t="shared" si="87"/>
        <v>52.002600000000001</v>
      </c>
      <c r="H1034" s="4" t="s">
        <v>547</v>
      </c>
      <c r="I1034" s="49" t="s">
        <v>548</v>
      </c>
    </row>
    <row r="1035" spans="1:9" x14ac:dyDescent="0.25">
      <c r="A1035" s="67">
        <f t="shared" ref="A1035:A1042" si="90" xml:space="preserve"> A1034+1</f>
        <v>875</v>
      </c>
      <c r="B1035" s="68"/>
      <c r="C1035" s="67">
        <v>403</v>
      </c>
      <c r="D1035" s="68" t="s">
        <v>837</v>
      </c>
      <c r="E1035" s="79">
        <v>44.07</v>
      </c>
      <c r="F1035" s="79">
        <f t="shared" si="88"/>
        <v>7.9325999999999999</v>
      </c>
      <c r="G1035" s="79">
        <f t="shared" si="87"/>
        <v>52.002600000000001</v>
      </c>
      <c r="H1035" s="4" t="s">
        <v>547</v>
      </c>
      <c r="I1035" s="49" t="s">
        <v>548</v>
      </c>
    </row>
    <row r="1036" spans="1:9" x14ac:dyDescent="0.25">
      <c r="A1036" s="67">
        <f t="shared" si="90"/>
        <v>876</v>
      </c>
      <c r="B1036" s="68"/>
      <c r="C1036" s="67">
        <v>403</v>
      </c>
      <c r="D1036" s="68" t="s">
        <v>838</v>
      </c>
      <c r="E1036" s="79">
        <v>99.15</v>
      </c>
      <c r="F1036" s="79">
        <f t="shared" si="88"/>
        <v>17.847000000000001</v>
      </c>
      <c r="G1036" s="79">
        <f t="shared" si="87"/>
        <v>116.99700000000001</v>
      </c>
      <c r="H1036" s="4" t="s">
        <v>547</v>
      </c>
      <c r="I1036" s="49" t="s">
        <v>548</v>
      </c>
    </row>
    <row r="1037" spans="1:9" x14ac:dyDescent="0.25">
      <c r="A1037" s="67">
        <f t="shared" si="90"/>
        <v>877</v>
      </c>
      <c r="B1037" s="68"/>
      <c r="C1037" s="67">
        <v>403</v>
      </c>
      <c r="D1037" s="68" t="s">
        <v>839</v>
      </c>
      <c r="E1037" s="79">
        <v>165.25</v>
      </c>
      <c r="F1037" s="79">
        <f t="shared" si="88"/>
        <v>29.744999999999997</v>
      </c>
      <c r="G1037" s="79">
        <f t="shared" si="87"/>
        <v>194.995</v>
      </c>
      <c r="H1037" s="4" t="s">
        <v>547</v>
      </c>
      <c r="I1037" s="49" t="s">
        <v>548</v>
      </c>
    </row>
    <row r="1038" spans="1:9" x14ac:dyDescent="0.25">
      <c r="A1038" s="67">
        <f t="shared" si="90"/>
        <v>878</v>
      </c>
      <c r="B1038" s="68"/>
      <c r="C1038" s="67">
        <v>403</v>
      </c>
      <c r="D1038" s="68" t="s">
        <v>840</v>
      </c>
      <c r="E1038" s="79">
        <v>165.25</v>
      </c>
      <c r="F1038" s="79">
        <f t="shared" si="88"/>
        <v>29.744999999999997</v>
      </c>
      <c r="G1038" s="79">
        <f t="shared" si="87"/>
        <v>194.995</v>
      </c>
      <c r="H1038" s="4" t="s">
        <v>547</v>
      </c>
      <c r="I1038" s="49" t="s">
        <v>548</v>
      </c>
    </row>
    <row r="1039" spans="1:9" x14ac:dyDescent="0.25">
      <c r="A1039" s="67">
        <f t="shared" si="90"/>
        <v>879</v>
      </c>
      <c r="B1039" s="68"/>
      <c r="C1039" s="67">
        <v>403</v>
      </c>
      <c r="D1039" s="68" t="s">
        <v>841</v>
      </c>
      <c r="E1039" s="79">
        <v>132.19999999999999</v>
      </c>
      <c r="F1039" s="79">
        <f t="shared" si="88"/>
        <v>23.795999999999996</v>
      </c>
      <c r="G1039" s="79">
        <f t="shared" si="87"/>
        <v>155.99599999999998</v>
      </c>
      <c r="H1039" s="4" t="s">
        <v>547</v>
      </c>
      <c r="I1039" s="49" t="s">
        <v>548</v>
      </c>
    </row>
    <row r="1040" spans="1:9" x14ac:dyDescent="0.25">
      <c r="A1040" s="67">
        <f t="shared" si="90"/>
        <v>880</v>
      </c>
      <c r="B1040" s="68"/>
      <c r="C1040" s="67">
        <v>403</v>
      </c>
      <c r="D1040" s="68" t="s">
        <v>842</v>
      </c>
      <c r="E1040" s="79">
        <v>165.25</v>
      </c>
      <c r="F1040" s="79">
        <f t="shared" si="88"/>
        <v>29.744999999999997</v>
      </c>
      <c r="G1040" s="79">
        <f t="shared" si="87"/>
        <v>194.995</v>
      </c>
      <c r="H1040" s="4" t="s">
        <v>547</v>
      </c>
      <c r="I1040" s="49" t="s">
        <v>548</v>
      </c>
    </row>
    <row r="1041" spans="1:9" x14ac:dyDescent="0.25">
      <c r="A1041" s="67">
        <f t="shared" si="90"/>
        <v>881</v>
      </c>
      <c r="B1041" s="68"/>
      <c r="C1041" s="67">
        <v>403</v>
      </c>
      <c r="D1041" s="68" t="s">
        <v>843</v>
      </c>
      <c r="E1041" s="79">
        <v>132.19999999999999</v>
      </c>
      <c r="F1041" s="79">
        <f t="shared" si="88"/>
        <v>23.795999999999996</v>
      </c>
      <c r="G1041" s="79">
        <f t="shared" si="87"/>
        <v>155.99599999999998</v>
      </c>
      <c r="H1041" s="4" t="s">
        <v>547</v>
      </c>
      <c r="I1041" s="49" t="s">
        <v>548</v>
      </c>
    </row>
    <row r="1042" spans="1:9" x14ac:dyDescent="0.25">
      <c r="A1042" s="67">
        <f t="shared" si="90"/>
        <v>882</v>
      </c>
      <c r="B1042" s="68"/>
      <c r="C1042" s="67">
        <v>403</v>
      </c>
      <c r="D1042" s="68" t="s">
        <v>844</v>
      </c>
      <c r="E1042" s="79">
        <v>99.15</v>
      </c>
      <c r="F1042" s="79">
        <f t="shared" si="88"/>
        <v>17.847000000000001</v>
      </c>
      <c r="G1042" s="79">
        <f t="shared" si="87"/>
        <v>116.99700000000001</v>
      </c>
      <c r="H1042" s="4" t="s">
        <v>547</v>
      </c>
      <c r="I1042" s="49" t="s">
        <v>548</v>
      </c>
    </row>
    <row r="1043" spans="1:9" x14ac:dyDescent="0.25">
      <c r="A1043" s="192" t="s">
        <v>845</v>
      </c>
      <c r="B1043" s="193"/>
      <c r="C1043" s="193"/>
      <c r="D1043" s="194"/>
      <c r="E1043" s="94"/>
      <c r="F1043" s="79"/>
      <c r="G1043" s="79"/>
      <c r="H1043" s="9"/>
      <c r="I1043" s="47"/>
    </row>
    <row r="1044" spans="1:9" x14ac:dyDescent="0.25">
      <c r="A1044" s="67">
        <f>A1042+1</f>
        <v>883</v>
      </c>
      <c r="B1044" s="68" t="s">
        <v>846</v>
      </c>
      <c r="C1044" s="67">
        <v>403</v>
      </c>
      <c r="D1044" s="68" t="s">
        <v>847</v>
      </c>
      <c r="E1044" s="79">
        <v>44.07</v>
      </c>
      <c r="F1044" s="79">
        <f t="shared" si="88"/>
        <v>7.9325999999999999</v>
      </c>
      <c r="G1044" s="79">
        <f t="shared" si="87"/>
        <v>52.002600000000001</v>
      </c>
      <c r="H1044" s="4" t="s">
        <v>547</v>
      </c>
      <c r="I1044" s="49" t="s">
        <v>548</v>
      </c>
    </row>
    <row r="1045" spans="1:9" x14ac:dyDescent="0.25">
      <c r="A1045" s="67">
        <f t="shared" ref="A1045:A1058" si="91" xml:space="preserve"> A1044+1</f>
        <v>884</v>
      </c>
      <c r="B1045" s="68" t="s">
        <v>848</v>
      </c>
      <c r="C1045" s="67">
        <v>403</v>
      </c>
      <c r="D1045" s="68" t="s">
        <v>849</v>
      </c>
      <c r="E1045" s="79">
        <v>44.07</v>
      </c>
      <c r="F1045" s="79">
        <f t="shared" si="88"/>
        <v>7.9325999999999999</v>
      </c>
      <c r="G1045" s="79">
        <f t="shared" si="87"/>
        <v>52.002600000000001</v>
      </c>
      <c r="H1045" s="4" t="s">
        <v>547</v>
      </c>
      <c r="I1045" s="49" t="s">
        <v>548</v>
      </c>
    </row>
    <row r="1046" spans="1:9" x14ac:dyDescent="0.25">
      <c r="A1046" s="67">
        <f t="shared" si="91"/>
        <v>885</v>
      </c>
      <c r="B1046" s="68" t="s">
        <v>850</v>
      </c>
      <c r="C1046" s="67">
        <v>403</v>
      </c>
      <c r="D1046" s="68" t="s">
        <v>851</v>
      </c>
      <c r="E1046" s="79">
        <v>44.07</v>
      </c>
      <c r="F1046" s="79">
        <f t="shared" si="88"/>
        <v>7.9325999999999999</v>
      </c>
      <c r="G1046" s="79">
        <f t="shared" si="87"/>
        <v>52.002600000000001</v>
      </c>
      <c r="H1046" s="4" t="s">
        <v>547</v>
      </c>
      <c r="I1046" s="49" t="s">
        <v>548</v>
      </c>
    </row>
    <row r="1047" spans="1:9" x14ac:dyDescent="0.25">
      <c r="A1047" s="67">
        <f t="shared" si="91"/>
        <v>886</v>
      </c>
      <c r="B1047" s="68" t="s">
        <v>852</v>
      </c>
      <c r="C1047" s="67">
        <v>403</v>
      </c>
      <c r="D1047" s="68" t="s">
        <v>853</v>
      </c>
      <c r="E1047" s="79">
        <v>44.07</v>
      </c>
      <c r="F1047" s="79">
        <f t="shared" si="88"/>
        <v>7.9325999999999999</v>
      </c>
      <c r="G1047" s="79">
        <f t="shared" si="87"/>
        <v>52.002600000000001</v>
      </c>
      <c r="H1047" s="4" t="s">
        <v>547</v>
      </c>
      <c r="I1047" s="49" t="s">
        <v>548</v>
      </c>
    </row>
    <row r="1048" spans="1:9" x14ac:dyDescent="0.25">
      <c r="A1048" s="67">
        <f t="shared" si="91"/>
        <v>887</v>
      </c>
      <c r="B1048" s="68"/>
      <c r="C1048" s="67">
        <v>403</v>
      </c>
      <c r="D1048" s="68" t="s">
        <v>854</v>
      </c>
      <c r="E1048" s="79">
        <v>99.15</v>
      </c>
      <c r="F1048" s="79">
        <f t="shared" si="88"/>
        <v>17.847000000000001</v>
      </c>
      <c r="G1048" s="79">
        <f t="shared" si="87"/>
        <v>116.99700000000001</v>
      </c>
      <c r="H1048" s="4" t="s">
        <v>547</v>
      </c>
      <c r="I1048" s="49" t="s">
        <v>599</v>
      </c>
    </row>
    <row r="1049" spans="1:9" x14ac:dyDescent="0.25">
      <c r="A1049" s="67">
        <f t="shared" si="91"/>
        <v>888</v>
      </c>
      <c r="B1049" s="68" t="s">
        <v>855</v>
      </c>
      <c r="C1049" s="67">
        <v>403</v>
      </c>
      <c r="D1049" s="68" t="s">
        <v>856</v>
      </c>
      <c r="E1049" s="79">
        <v>132.19999999999999</v>
      </c>
      <c r="F1049" s="79">
        <f t="shared" si="88"/>
        <v>23.795999999999996</v>
      </c>
      <c r="G1049" s="79">
        <f t="shared" si="87"/>
        <v>155.99599999999998</v>
      </c>
      <c r="H1049" s="4" t="s">
        <v>547</v>
      </c>
      <c r="I1049" s="49" t="s">
        <v>548</v>
      </c>
    </row>
    <row r="1050" spans="1:9" x14ac:dyDescent="0.25">
      <c r="A1050" s="67">
        <f t="shared" si="91"/>
        <v>889</v>
      </c>
      <c r="B1050" s="68"/>
      <c r="C1050" s="67">
        <v>403</v>
      </c>
      <c r="D1050" s="68" t="s">
        <v>838</v>
      </c>
      <c r="E1050" s="79">
        <v>99.15</v>
      </c>
      <c r="F1050" s="79">
        <f t="shared" si="88"/>
        <v>17.847000000000001</v>
      </c>
      <c r="G1050" s="79">
        <f t="shared" si="87"/>
        <v>116.99700000000001</v>
      </c>
      <c r="H1050" s="4" t="s">
        <v>547</v>
      </c>
      <c r="I1050" s="49" t="s">
        <v>548</v>
      </c>
    </row>
    <row r="1051" spans="1:9" x14ac:dyDescent="0.25">
      <c r="A1051" s="67">
        <f t="shared" si="91"/>
        <v>890</v>
      </c>
      <c r="B1051" s="68" t="s">
        <v>857</v>
      </c>
      <c r="C1051" s="67">
        <v>403</v>
      </c>
      <c r="D1051" s="68" t="s">
        <v>858</v>
      </c>
      <c r="E1051" s="79">
        <v>165.25</v>
      </c>
      <c r="F1051" s="79">
        <f t="shared" si="88"/>
        <v>29.744999999999997</v>
      </c>
      <c r="G1051" s="79">
        <f t="shared" si="87"/>
        <v>194.995</v>
      </c>
      <c r="H1051" s="4" t="s">
        <v>547</v>
      </c>
      <c r="I1051" s="49" t="s">
        <v>548</v>
      </c>
    </row>
    <row r="1052" spans="1:9" x14ac:dyDescent="0.25">
      <c r="A1052" s="67">
        <f t="shared" si="91"/>
        <v>891</v>
      </c>
      <c r="B1052" s="68" t="s">
        <v>859</v>
      </c>
      <c r="C1052" s="67">
        <v>403</v>
      </c>
      <c r="D1052" s="68" t="s">
        <v>860</v>
      </c>
      <c r="E1052" s="79">
        <v>165.25</v>
      </c>
      <c r="F1052" s="79">
        <f t="shared" si="88"/>
        <v>29.744999999999997</v>
      </c>
      <c r="G1052" s="79">
        <f t="shared" si="87"/>
        <v>194.995</v>
      </c>
      <c r="H1052" s="4" t="s">
        <v>547</v>
      </c>
      <c r="I1052" s="49" t="s">
        <v>548</v>
      </c>
    </row>
    <row r="1053" spans="1:9" x14ac:dyDescent="0.25">
      <c r="A1053" s="67">
        <f t="shared" si="91"/>
        <v>892</v>
      </c>
      <c r="B1053" s="68" t="s">
        <v>861</v>
      </c>
      <c r="C1053" s="67">
        <v>403</v>
      </c>
      <c r="D1053" s="68" t="s">
        <v>862</v>
      </c>
      <c r="E1053" s="79">
        <v>165.25</v>
      </c>
      <c r="F1053" s="79">
        <f t="shared" si="88"/>
        <v>29.744999999999997</v>
      </c>
      <c r="G1053" s="79">
        <f t="shared" si="87"/>
        <v>194.995</v>
      </c>
      <c r="H1053" s="4" t="s">
        <v>547</v>
      </c>
      <c r="I1053" s="49" t="s">
        <v>548</v>
      </c>
    </row>
    <row r="1054" spans="1:9" x14ac:dyDescent="0.25">
      <c r="A1054" s="67">
        <f t="shared" si="91"/>
        <v>893</v>
      </c>
      <c r="B1054" s="68" t="s">
        <v>861</v>
      </c>
      <c r="C1054" s="67">
        <v>403</v>
      </c>
      <c r="D1054" s="68" t="s">
        <v>863</v>
      </c>
      <c r="E1054" s="79">
        <v>165.25</v>
      </c>
      <c r="F1054" s="79">
        <f t="shared" si="88"/>
        <v>29.744999999999997</v>
      </c>
      <c r="G1054" s="79">
        <f t="shared" si="87"/>
        <v>194.995</v>
      </c>
      <c r="H1054" s="4" t="s">
        <v>547</v>
      </c>
      <c r="I1054" s="49" t="s">
        <v>548</v>
      </c>
    </row>
    <row r="1055" spans="1:9" x14ac:dyDescent="0.25">
      <c r="A1055" s="67">
        <f t="shared" si="91"/>
        <v>894</v>
      </c>
      <c r="B1055" s="68" t="s">
        <v>864</v>
      </c>
      <c r="C1055" s="67">
        <v>403</v>
      </c>
      <c r="D1055" s="68" t="s">
        <v>865</v>
      </c>
      <c r="E1055" s="79">
        <v>132.19999999999999</v>
      </c>
      <c r="F1055" s="79">
        <f t="shared" si="88"/>
        <v>23.795999999999996</v>
      </c>
      <c r="G1055" s="79">
        <f t="shared" si="87"/>
        <v>155.99599999999998</v>
      </c>
      <c r="H1055" s="4" t="s">
        <v>547</v>
      </c>
      <c r="I1055" s="49" t="s">
        <v>599</v>
      </c>
    </row>
    <row r="1056" spans="1:9" x14ac:dyDescent="0.25">
      <c r="A1056" s="67">
        <f t="shared" si="91"/>
        <v>895</v>
      </c>
      <c r="B1056" s="68" t="s">
        <v>866</v>
      </c>
      <c r="C1056" s="67">
        <v>403</v>
      </c>
      <c r="D1056" s="68" t="s">
        <v>867</v>
      </c>
      <c r="E1056" s="79">
        <v>132.19999999999999</v>
      </c>
      <c r="F1056" s="79">
        <f t="shared" si="88"/>
        <v>23.795999999999996</v>
      </c>
      <c r="G1056" s="79">
        <f t="shared" si="87"/>
        <v>155.99599999999998</v>
      </c>
      <c r="H1056" s="4" t="s">
        <v>547</v>
      </c>
      <c r="I1056" s="49" t="s">
        <v>599</v>
      </c>
    </row>
    <row r="1057" spans="1:9" x14ac:dyDescent="0.25">
      <c r="A1057" s="67">
        <f t="shared" si="91"/>
        <v>896</v>
      </c>
      <c r="B1057" s="68" t="s">
        <v>868</v>
      </c>
      <c r="C1057" s="67">
        <v>403</v>
      </c>
      <c r="D1057" s="68" t="s">
        <v>869</v>
      </c>
      <c r="E1057" s="79">
        <v>440.68</v>
      </c>
      <c r="F1057" s="79">
        <f t="shared" si="88"/>
        <v>79.322400000000002</v>
      </c>
      <c r="G1057" s="79">
        <f t="shared" si="87"/>
        <v>520.00239999999997</v>
      </c>
      <c r="H1057" s="4" t="s">
        <v>547</v>
      </c>
      <c r="I1057" s="49" t="s">
        <v>870</v>
      </c>
    </row>
    <row r="1058" spans="1:9" x14ac:dyDescent="0.25">
      <c r="A1058" s="67">
        <f t="shared" si="91"/>
        <v>897</v>
      </c>
      <c r="B1058" s="68" t="s">
        <v>871</v>
      </c>
      <c r="C1058" s="67">
        <v>403</v>
      </c>
      <c r="D1058" s="68" t="s">
        <v>872</v>
      </c>
      <c r="E1058" s="79">
        <v>165.25</v>
      </c>
      <c r="F1058" s="79">
        <f t="shared" si="88"/>
        <v>29.744999999999997</v>
      </c>
      <c r="G1058" s="79">
        <f t="shared" si="87"/>
        <v>194.995</v>
      </c>
      <c r="H1058" s="4" t="s">
        <v>547</v>
      </c>
      <c r="I1058" s="49" t="s">
        <v>599</v>
      </c>
    </row>
    <row r="1059" spans="1:9" x14ac:dyDescent="0.25">
      <c r="A1059" s="192" t="s">
        <v>873</v>
      </c>
      <c r="B1059" s="193"/>
      <c r="C1059" s="193"/>
      <c r="D1059" s="194"/>
      <c r="E1059" s="94"/>
      <c r="F1059" s="79"/>
      <c r="G1059" s="79"/>
      <c r="H1059" s="9"/>
      <c r="I1059" s="47"/>
    </row>
    <row r="1060" spans="1:9" x14ac:dyDescent="0.25">
      <c r="A1060" s="67">
        <f>A1058+1</f>
        <v>898</v>
      </c>
      <c r="B1060" s="68"/>
      <c r="C1060" s="67">
        <v>403</v>
      </c>
      <c r="D1060" s="68" t="s">
        <v>874</v>
      </c>
      <c r="E1060" s="79">
        <v>33.049999999999997</v>
      </c>
      <c r="F1060" s="79">
        <f t="shared" si="88"/>
        <v>5.948999999999999</v>
      </c>
      <c r="G1060" s="79">
        <f t="shared" si="87"/>
        <v>38.998999999999995</v>
      </c>
      <c r="H1060" s="4"/>
      <c r="I1060" s="49"/>
    </row>
    <row r="1061" spans="1:9" x14ac:dyDescent="0.25">
      <c r="A1061" s="192" t="s">
        <v>875</v>
      </c>
      <c r="B1061" s="193"/>
      <c r="C1061" s="193"/>
      <c r="D1061" s="194"/>
      <c r="E1061" s="94"/>
      <c r="F1061" s="79"/>
      <c r="G1061" s="79"/>
      <c r="H1061" s="9"/>
      <c r="I1061" s="47"/>
    </row>
    <row r="1062" spans="1:9" x14ac:dyDescent="0.25">
      <c r="A1062" s="67">
        <f>A1060+1</f>
        <v>899</v>
      </c>
      <c r="B1062" s="68"/>
      <c r="C1062" s="67">
        <v>116</v>
      </c>
      <c r="D1062" s="68" t="s">
        <v>876</v>
      </c>
      <c r="E1062" s="79">
        <v>6610.17</v>
      </c>
      <c r="F1062" s="79">
        <f t="shared" si="88"/>
        <v>1189.8306</v>
      </c>
      <c r="G1062" s="79">
        <f t="shared" si="87"/>
        <v>7800.0006000000003</v>
      </c>
      <c r="H1062" s="4" t="s">
        <v>877</v>
      </c>
      <c r="I1062" s="49" t="s">
        <v>548</v>
      </c>
    </row>
    <row r="1063" spans="1:9" x14ac:dyDescent="0.25">
      <c r="A1063" s="67">
        <f xml:space="preserve"> A1062+1</f>
        <v>900</v>
      </c>
      <c r="B1063" s="68"/>
      <c r="C1063" s="67">
        <v>118</v>
      </c>
      <c r="D1063" s="68" t="s">
        <v>878</v>
      </c>
      <c r="E1063" s="79">
        <v>605.92999999999995</v>
      </c>
      <c r="F1063" s="79">
        <f t="shared" si="88"/>
        <v>109.06739999999999</v>
      </c>
      <c r="G1063" s="79">
        <f t="shared" si="87"/>
        <v>714.99739999999997</v>
      </c>
      <c r="H1063" s="4" t="s">
        <v>879</v>
      </c>
      <c r="I1063" s="49" t="s">
        <v>548</v>
      </c>
    </row>
    <row r="1064" spans="1:9" x14ac:dyDescent="0.25">
      <c r="A1064" s="192" t="s">
        <v>880</v>
      </c>
      <c r="B1064" s="193"/>
      <c r="C1064" s="193"/>
      <c r="D1064" s="194"/>
      <c r="E1064" s="94"/>
      <c r="F1064" s="79"/>
      <c r="G1064" s="109"/>
      <c r="H1064" s="9"/>
      <c r="I1064" s="47"/>
    </row>
    <row r="1065" spans="1:9" ht="31.5" x14ac:dyDescent="0.25">
      <c r="A1065" s="67">
        <f>A1063+1</f>
        <v>901</v>
      </c>
      <c r="B1065" s="68"/>
      <c r="C1065" s="67">
        <v>302</v>
      </c>
      <c r="D1065" s="68" t="s">
        <v>1550</v>
      </c>
      <c r="E1065" s="79">
        <v>826.27</v>
      </c>
      <c r="F1065" s="79">
        <v>148.72999999999999</v>
      </c>
      <c r="G1065" s="79">
        <f>E1065+F1065</f>
        <v>975</v>
      </c>
      <c r="H1065" s="4" t="s">
        <v>879</v>
      </c>
      <c r="I1065" s="49" t="s">
        <v>881</v>
      </c>
    </row>
    <row r="1066" spans="1:9" x14ac:dyDescent="0.25">
      <c r="A1066" s="67">
        <f t="shared" ref="A1066:A1071" si="92" xml:space="preserve"> A1065+1</f>
        <v>902</v>
      </c>
      <c r="B1066" s="68"/>
      <c r="C1066" s="67">
        <v>302</v>
      </c>
      <c r="D1066" s="68" t="s">
        <v>882</v>
      </c>
      <c r="E1066" s="79">
        <v>8262.7099999999991</v>
      </c>
      <c r="F1066" s="79">
        <f t="shared" si="88"/>
        <v>1487.2877999999998</v>
      </c>
      <c r="G1066" s="79">
        <f t="shared" ref="G1066:G1112" si="93">E1066+F1066</f>
        <v>9749.9977999999992</v>
      </c>
      <c r="H1066" s="4" t="s">
        <v>877</v>
      </c>
      <c r="I1066" s="49" t="s">
        <v>883</v>
      </c>
    </row>
    <row r="1067" spans="1:9" x14ac:dyDescent="0.25">
      <c r="A1067" s="67">
        <f t="shared" si="92"/>
        <v>903</v>
      </c>
      <c r="B1067" s="68"/>
      <c r="C1067" s="67">
        <v>302</v>
      </c>
      <c r="D1067" s="68" t="s">
        <v>884</v>
      </c>
      <c r="E1067" s="79">
        <v>8813.56</v>
      </c>
      <c r="F1067" s="79">
        <f t="shared" si="88"/>
        <v>1586.4407999999999</v>
      </c>
      <c r="G1067" s="79">
        <f t="shared" si="93"/>
        <v>10400.0008</v>
      </c>
      <c r="H1067" s="4" t="s">
        <v>877</v>
      </c>
      <c r="I1067" s="49" t="s">
        <v>881</v>
      </c>
    </row>
    <row r="1068" spans="1:9" x14ac:dyDescent="0.25">
      <c r="A1068" s="67">
        <f t="shared" si="92"/>
        <v>904</v>
      </c>
      <c r="B1068" s="68"/>
      <c r="C1068" s="67">
        <v>302</v>
      </c>
      <c r="D1068" s="68" t="s">
        <v>885</v>
      </c>
      <c r="E1068" s="79">
        <v>932.2</v>
      </c>
      <c r="F1068" s="79">
        <f t="shared" si="88"/>
        <v>167.79599999999999</v>
      </c>
      <c r="G1068" s="79">
        <f t="shared" si="93"/>
        <v>1099.9960000000001</v>
      </c>
      <c r="H1068" s="4" t="s">
        <v>877</v>
      </c>
      <c r="I1068" s="49" t="s">
        <v>886</v>
      </c>
    </row>
    <row r="1069" spans="1:9" x14ac:dyDescent="0.25">
      <c r="A1069" s="67">
        <f t="shared" si="92"/>
        <v>905</v>
      </c>
      <c r="B1069" s="68"/>
      <c r="C1069" s="67">
        <v>302</v>
      </c>
      <c r="D1069" s="68" t="s">
        <v>887</v>
      </c>
      <c r="E1069" s="79">
        <v>3305.08</v>
      </c>
      <c r="F1069" s="79">
        <v>594.91999999999996</v>
      </c>
      <c r="G1069" s="79">
        <f t="shared" si="93"/>
        <v>3900</v>
      </c>
      <c r="H1069" s="4" t="s">
        <v>547</v>
      </c>
      <c r="I1069" s="49" t="s">
        <v>881</v>
      </c>
    </row>
    <row r="1070" spans="1:9" x14ac:dyDescent="0.25">
      <c r="A1070" s="67">
        <f t="shared" si="92"/>
        <v>906</v>
      </c>
      <c r="B1070" s="68"/>
      <c r="C1070" s="67">
        <v>302</v>
      </c>
      <c r="D1070" s="68" t="s">
        <v>888</v>
      </c>
      <c r="E1070" s="79">
        <v>55084.75</v>
      </c>
      <c r="F1070" s="79">
        <v>9915.25</v>
      </c>
      <c r="G1070" s="79">
        <f t="shared" si="93"/>
        <v>65000</v>
      </c>
      <c r="H1070" s="4" t="s">
        <v>877</v>
      </c>
      <c r="I1070" s="49" t="s">
        <v>883</v>
      </c>
    </row>
    <row r="1071" spans="1:9" x14ac:dyDescent="0.25">
      <c r="A1071" s="67">
        <f t="shared" si="92"/>
        <v>907</v>
      </c>
      <c r="B1071" s="68"/>
      <c r="C1071" s="67">
        <v>302</v>
      </c>
      <c r="D1071" s="68" t="s">
        <v>889</v>
      </c>
      <c r="E1071" s="79">
        <v>5508.47</v>
      </c>
      <c r="F1071" s="79">
        <v>991.53</v>
      </c>
      <c r="G1071" s="79">
        <f t="shared" si="93"/>
        <v>6500</v>
      </c>
      <c r="H1071" s="4" t="s">
        <v>877</v>
      </c>
      <c r="I1071" s="49" t="s">
        <v>886</v>
      </c>
    </row>
    <row r="1072" spans="1:9" x14ac:dyDescent="0.25">
      <c r="A1072" s="192" t="s">
        <v>890</v>
      </c>
      <c r="B1072" s="193"/>
      <c r="C1072" s="193"/>
      <c r="D1072" s="194"/>
      <c r="E1072" s="94"/>
      <c r="F1072" s="79"/>
      <c r="G1072" s="79"/>
      <c r="H1072" s="9"/>
      <c r="I1072" s="47"/>
    </row>
    <row r="1073" spans="1:9" x14ac:dyDescent="0.25">
      <c r="A1073" s="192" t="s">
        <v>891</v>
      </c>
      <c r="B1073" s="193"/>
      <c r="C1073" s="193"/>
      <c r="D1073" s="194"/>
      <c r="E1073" s="94"/>
      <c r="F1073" s="79"/>
      <c r="G1073" s="79"/>
      <c r="H1073" s="9"/>
      <c r="I1073" s="47"/>
    </row>
    <row r="1074" spans="1:9" x14ac:dyDescent="0.25">
      <c r="A1074" s="67">
        <f xml:space="preserve"> A1071+1</f>
        <v>908</v>
      </c>
      <c r="B1074" s="68"/>
      <c r="C1074" s="67">
        <v>114</v>
      </c>
      <c r="D1074" s="68" t="s">
        <v>892</v>
      </c>
      <c r="E1074" s="79">
        <v>6101.69</v>
      </c>
      <c r="F1074" s="79">
        <v>1098.31</v>
      </c>
      <c r="G1074" s="79">
        <f t="shared" si="93"/>
        <v>7200</v>
      </c>
      <c r="H1074" s="4" t="s">
        <v>547</v>
      </c>
      <c r="I1074" s="49" t="s">
        <v>893</v>
      </c>
    </row>
    <row r="1075" spans="1:9" x14ac:dyDescent="0.25">
      <c r="A1075" s="192" t="s">
        <v>894</v>
      </c>
      <c r="B1075" s="193"/>
      <c r="C1075" s="193"/>
      <c r="D1075" s="194"/>
      <c r="E1075" s="94"/>
      <c r="F1075" s="79"/>
      <c r="G1075" s="79"/>
      <c r="H1075" s="9"/>
      <c r="I1075" s="47"/>
    </row>
    <row r="1076" spans="1:9" ht="31.5" x14ac:dyDescent="0.25">
      <c r="A1076" s="67">
        <f>A1074+1</f>
        <v>909</v>
      </c>
      <c r="B1076" s="68"/>
      <c r="C1076" s="67">
        <v>115</v>
      </c>
      <c r="D1076" s="68" t="s">
        <v>895</v>
      </c>
      <c r="E1076" s="79">
        <v>3898.31</v>
      </c>
      <c r="F1076" s="79">
        <v>701.69</v>
      </c>
      <c r="G1076" s="79">
        <f t="shared" si="93"/>
        <v>4600</v>
      </c>
      <c r="H1076" s="4" t="s">
        <v>547</v>
      </c>
      <c r="I1076" s="49" t="s">
        <v>893</v>
      </c>
    </row>
    <row r="1077" spans="1:9" x14ac:dyDescent="0.25">
      <c r="A1077" s="67">
        <f xml:space="preserve"> A1076+1</f>
        <v>910</v>
      </c>
      <c r="B1077" s="68"/>
      <c r="C1077" s="67">
        <v>115</v>
      </c>
      <c r="D1077" s="68" t="s">
        <v>896</v>
      </c>
      <c r="E1077" s="79">
        <v>6610.17</v>
      </c>
      <c r="F1077" s="79">
        <f t="shared" si="88"/>
        <v>1189.8306</v>
      </c>
      <c r="G1077" s="79">
        <f t="shared" si="93"/>
        <v>7800.0006000000003</v>
      </c>
      <c r="H1077" s="4" t="s">
        <v>547</v>
      </c>
      <c r="I1077" s="49" t="s">
        <v>893</v>
      </c>
    </row>
    <row r="1078" spans="1:9" x14ac:dyDescent="0.25">
      <c r="A1078" s="192" t="s">
        <v>897</v>
      </c>
      <c r="B1078" s="193"/>
      <c r="C1078" s="193"/>
      <c r="D1078" s="194"/>
      <c r="E1078" s="94"/>
      <c r="F1078" s="79"/>
      <c r="G1078" s="79"/>
      <c r="H1078" s="9"/>
      <c r="I1078" s="47"/>
    </row>
    <row r="1079" spans="1:9" x14ac:dyDescent="0.25">
      <c r="A1079" s="67">
        <f>A1077+1</f>
        <v>911</v>
      </c>
      <c r="B1079" s="68"/>
      <c r="C1079" s="67">
        <v>118</v>
      </c>
      <c r="D1079" s="68" t="s">
        <v>898</v>
      </c>
      <c r="E1079" s="79">
        <v>3220.34</v>
      </c>
      <c r="F1079" s="79">
        <f t="shared" si="88"/>
        <v>579.66120000000001</v>
      </c>
      <c r="G1079" s="79">
        <f t="shared" si="93"/>
        <v>3800.0012000000002</v>
      </c>
      <c r="H1079" s="4" t="s">
        <v>547</v>
      </c>
      <c r="I1079" s="49" t="s">
        <v>899</v>
      </c>
    </row>
    <row r="1080" spans="1:9" ht="31.5" x14ac:dyDescent="0.25">
      <c r="A1080" s="67">
        <f xml:space="preserve"> A1079+1</f>
        <v>912</v>
      </c>
      <c r="B1080" s="68"/>
      <c r="C1080" s="67">
        <v>118</v>
      </c>
      <c r="D1080" s="68" t="s">
        <v>900</v>
      </c>
      <c r="E1080" s="79">
        <v>1101.69</v>
      </c>
      <c r="F1080" s="79">
        <v>198.31</v>
      </c>
      <c r="G1080" s="79">
        <f t="shared" si="93"/>
        <v>1300</v>
      </c>
      <c r="H1080" s="4" t="s">
        <v>547</v>
      </c>
      <c r="I1080" s="49" t="s">
        <v>899</v>
      </c>
    </row>
    <row r="1081" spans="1:9" ht="31.5" x14ac:dyDescent="0.25">
      <c r="A1081" s="67">
        <f xml:space="preserve"> A1080+1</f>
        <v>913</v>
      </c>
      <c r="B1081" s="68"/>
      <c r="C1081" s="67">
        <v>118</v>
      </c>
      <c r="D1081" s="68" t="s">
        <v>901</v>
      </c>
      <c r="E1081" s="79">
        <v>2542.37</v>
      </c>
      <c r="F1081" s="79">
        <f t="shared" si="88"/>
        <v>457.62659999999994</v>
      </c>
      <c r="G1081" s="79">
        <f t="shared" si="93"/>
        <v>2999.9965999999999</v>
      </c>
      <c r="H1081" s="4" t="s">
        <v>877</v>
      </c>
      <c r="I1081" s="49" t="s">
        <v>899</v>
      </c>
    </row>
    <row r="1082" spans="1:9" x14ac:dyDescent="0.25">
      <c r="A1082" s="192" t="s">
        <v>1671</v>
      </c>
      <c r="B1082" s="193"/>
      <c r="C1082" s="193"/>
      <c r="D1082" s="194"/>
      <c r="E1082" s="94"/>
      <c r="F1082" s="79"/>
      <c r="G1082" s="79"/>
      <c r="H1082" s="9"/>
      <c r="I1082" s="47"/>
    </row>
    <row r="1083" spans="1:9" x14ac:dyDescent="0.25">
      <c r="A1083" s="67">
        <f>A1081+1</f>
        <v>914</v>
      </c>
      <c r="B1083" s="68"/>
      <c r="C1083" s="67">
        <v>116</v>
      </c>
      <c r="D1083" s="68" t="s">
        <v>1672</v>
      </c>
      <c r="E1083" s="79">
        <v>4194.92</v>
      </c>
      <c r="F1083" s="79">
        <v>755.08</v>
      </c>
      <c r="G1083" s="79">
        <f t="shared" si="93"/>
        <v>4950</v>
      </c>
      <c r="H1083" s="4" t="s">
        <v>879</v>
      </c>
      <c r="I1083" s="49" t="s">
        <v>902</v>
      </c>
    </row>
    <row r="1084" spans="1:9" x14ac:dyDescent="0.25">
      <c r="A1084" s="67">
        <f xml:space="preserve"> A1083+1</f>
        <v>915</v>
      </c>
      <c r="B1084" s="68"/>
      <c r="C1084" s="67">
        <v>116</v>
      </c>
      <c r="D1084" s="68" t="s">
        <v>1673</v>
      </c>
      <c r="E1084" s="79">
        <v>3771.19</v>
      </c>
      <c r="F1084" s="79">
        <v>678.81</v>
      </c>
      <c r="G1084" s="79">
        <f t="shared" si="93"/>
        <v>4450</v>
      </c>
      <c r="H1084" s="4" t="s">
        <v>879</v>
      </c>
      <c r="I1084" s="49" t="s">
        <v>902</v>
      </c>
    </row>
    <row r="1085" spans="1:9" x14ac:dyDescent="0.25">
      <c r="A1085" s="67">
        <f xml:space="preserve"> A1084+1</f>
        <v>916</v>
      </c>
      <c r="B1085" s="68"/>
      <c r="C1085" s="67">
        <v>116</v>
      </c>
      <c r="D1085" s="68" t="s">
        <v>1674</v>
      </c>
      <c r="E1085" s="79">
        <v>3432.2</v>
      </c>
      <c r="F1085" s="79">
        <v>617.79999999999995</v>
      </c>
      <c r="G1085" s="79">
        <f t="shared" si="93"/>
        <v>4050</v>
      </c>
      <c r="H1085" s="4" t="s">
        <v>879</v>
      </c>
      <c r="I1085" s="49" t="s">
        <v>902</v>
      </c>
    </row>
    <row r="1086" spans="1:9" x14ac:dyDescent="0.25">
      <c r="A1086" s="67">
        <f xml:space="preserve"> A1085+1</f>
        <v>917</v>
      </c>
      <c r="B1086" s="68"/>
      <c r="C1086" s="67">
        <v>116</v>
      </c>
      <c r="D1086" s="68" t="s">
        <v>1675</v>
      </c>
      <c r="E1086" s="79">
        <v>3220.34</v>
      </c>
      <c r="F1086" s="79">
        <f t="shared" si="88"/>
        <v>579.66120000000001</v>
      </c>
      <c r="G1086" s="79">
        <f t="shared" si="93"/>
        <v>3800.0012000000002</v>
      </c>
      <c r="H1086" s="4" t="s">
        <v>879</v>
      </c>
      <c r="I1086" s="49" t="s">
        <v>902</v>
      </c>
    </row>
    <row r="1087" spans="1:9" x14ac:dyDescent="0.25">
      <c r="A1087" s="67">
        <f xml:space="preserve"> A1086+1</f>
        <v>918</v>
      </c>
      <c r="B1087" s="68"/>
      <c r="C1087" s="67">
        <v>116</v>
      </c>
      <c r="D1087" s="68" t="s">
        <v>1676</v>
      </c>
      <c r="E1087" s="79">
        <v>2881.36</v>
      </c>
      <c r="F1087" s="79">
        <f t="shared" si="88"/>
        <v>518.64480000000003</v>
      </c>
      <c r="G1087" s="79">
        <f t="shared" si="93"/>
        <v>3400.0048000000002</v>
      </c>
      <c r="H1087" s="4" t="s">
        <v>879</v>
      </c>
      <c r="I1087" s="49" t="s">
        <v>902</v>
      </c>
    </row>
    <row r="1088" spans="1:9" x14ac:dyDescent="0.25">
      <c r="A1088" s="67">
        <f xml:space="preserve"> A1087+1</f>
        <v>919</v>
      </c>
      <c r="B1088" s="68"/>
      <c r="C1088" s="67">
        <v>116</v>
      </c>
      <c r="D1088" s="68" t="s">
        <v>1677</v>
      </c>
      <c r="E1088" s="79">
        <v>2542.37</v>
      </c>
      <c r="F1088" s="79">
        <f t="shared" si="88"/>
        <v>457.62659999999994</v>
      </c>
      <c r="G1088" s="79">
        <f t="shared" si="93"/>
        <v>2999.9965999999999</v>
      </c>
      <c r="H1088" s="4" t="s">
        <v>879</v>
      </c>
      <c r="I1088" s="49" t="s">
        <v>902</v>
      </c>
    </row>
    <row r="1089" spans="1:9" x14ac:dyDescent="0.25">
      <c r="A1089" s="192" t="s">
        <v>1678</v>
      </c>
      <c r="B1089" s="193"/>
      <c r="C1089" s="193"/>
      <c r="D1089" s="194"/>
      <c r="E1089" s="94"/>
      <c r="F1089" s="79"/>
      <c r="G1089" s="79"/>
      <c r="H1089" s="9"/>
      <c r="I1089" s="47"/>
    </row>
    <row r="1090" spans="1:9" x14ac:dyDescent="0.25">
      <c r="A1090" s="67">
        <f>A1088+1</f>
        <v>920</v>
      </c>
      <c r="B1090" s="68"/>
      <c r="C1090" s="67">
        <v>116</v>
      </c>
      <c r="D1090" s="68" t="s">
        <v>1679</v>
      </c>
      <c r="E1090" s="79">
        <v>2118.64</v>
      </c>
      <c r="F1090" s="79">
        <f t="shared" ref="F1090:F1112" si="94">E1090*0.18</f>
        <v>381.35519999999997</v>
      </c>
      <c r="G1090" s="79">
        <f t="shared" si="93"/>
        <v>2499.9951999999998</v>
      </c>
      <c r="H1090" s="4" t="s">
        <v>879</v>
      </c>
      <c r="I1090" s="49" t="s">
        <v>902</v>
      </c>
    </row>
    <row r="1091" spans="1:9" x14ac:dyDescent="0.25">
      <c r="A1091" s="67">
        <f xml:space="preserve"> A1090+1</f>
        <v>921</v>
      </c>
      <c r="B1091" s="68"/>
      <c r="C1091" s="67">
        <v>116</v>
      </c>
      <c r="D1091" s="68" t="s">
        <v>1680</v>
      </c>
      <c r="E1091" s="79">
        <v>1949.15</v>
      </c>
      <c r="F1091" s="79">
        <f t="shared" si="94"/>
        <v>350.84699999999998</v>
      </c>
      <c r="G1091" s="79">
        <f t="shared" si="93"/>
        <v>2299.9970000000003</v>
      </c>
      <c r="H1091" s="4" t="s">
        <v>879</v>
      </c>
      <c r="I1091" s="49" t="s">
        <v>902</v>
      </c>
    </row>
    <row r="1092" spans="1:9" x14ac:dyDescent="0.25">
      <c r="A1092" s="67">
        <f xml:space="preserve"> A1091+1</f>
        <v>922</v>
      </c>
      <c r="B1092" s="68"/>
      <c r="C1092" s="67">
        <v>116</v>
      </c>
      <c r="D1092" s="68" t="s">
        <v>1681</v>
      </c>
      <c r="E1092" s="79">
        <v>1779.66</v>
      </c>
      <c r="F1092" s="79">
        <v>320.33999999999997</v>
      </c>
      <c r="G1092" s="79">
        <f t="shared" si="93"/>
        <v>2100</v>
      </c>
      <c r="H1092" s="4" t="s">
        <v>879</v>
      </c>
      <c r="I1092" s="49" t="s">
        <v>902</v>
      </c>
    </row>
    <row r="1093" spans="1:9" x14ac:dyDescent="0.25">
      <c r="A1093" s="67">
        <f xml:space="preserve"> A1092+1</f>
        <v>923</v>
      </c>
      <c r="B1093" s="68"/>
      <c r="C1093" s="67">
        <v>116</v>
      </c>
      <c r="D1093" s="68" t="s">
        <v>1682</v>
      </c>
      <c r="E1093" s="79">
        <v>1610.17</v>
      </c>
      <c r="F1093" s="79">
        <f t="shared" si="94"/>
        <v>289.8306</v>
      </c>
      <c r="G1093" s="79">
        <f t="shared" si="93"/>
        <v>1900.0006000000001</v>
      </c>
      <c r="H1093" s="4" t="s">
        <v>879</v>
      </c>
      <c r="I1093" s="49" t="s">
        <v>902</v>
      </c>
    </row>
    <row r="1094" spans="1:9" x14ac:dyDescent="0.25">
      <c r="A1094" s="67">
        <f xml:space="preserve"> A1093+1</f>
        <v>924</v>
      </c>
      <c r="B1094" s="68"/>
      <c r="C1094" s="67">
        <v>116</v>
      </c>
      <c r="D1094" s="68" t="s">
        <v>1683</v>
      </c>
      <c r="E1094" s="79">
        <v>1440.68</v>
      </c>
      <c r="F1094" s="79">
        <v>259.32</v>
      </c>
      <c r="G1094" s="79">
        <f t="shared" si="93"/>
        <v>1700</v>
      </c>
      <c r="H1094" s="4" t="s">
        <v>879</v>
      </c>
      <c r="I1094" s="49" t="s">
        <v>902</v>
      </c>
    </row>
    <row r="1095" spans="1:9" x14ac:dyDescent="0.25">
      <c r="A1095" s="67">
        <f xml:space="preserve"> A1094+1</f>
        <v>925</v>
      </c>
      <c r="B1095" s="68"/>
      <c r="C1095" s="67">
        <v>116</v>
      </c>
      <c r="D1095" s="68" t="s">
        <v>1684</v>
      </c>
      <c r="E1095" s="79">
        <v>1355.93</v>
      </c>
      <c r="F1095" s="79">
        <f t="shared" si="94"/>
        <v>244.06739999999999</v>
      </c>
      <c r="G1095" s="79">
        <f t="shared" si="93"/>
        <v>1599.9974</v>
      </c>
      <c r="H1095" s="4" t="s">
        <v>879</v>
      </c>
      <c r="I1095" s="49" t="s">
        <v>902</v>
      </c>
    </row>
    <row r="1096" spans="1:9" x14ac:dyDescent="0.25">
      <c r="A1096" s="192" t="s">
        <v>903</v>
      </c>
      <c r="B1096" s="193"/>
      <c r="C1096" s="193"/>
      <c r="D1096" s="194"/>
      <c r="E1096" s="94"/>
      <c r="F1096" s="79"/>
      <c r="G1096" s="79"/>
      <c r="H1096" s="9"/>
      <c r="I1096" s="47"/>
    </row>
    <row r="1097" spans="1:9" x14ac:dyDescent="0.25">
      <c r="A1097" s="67">
        <f>A1095+1</f>
        <v>926</v>
      </c>
      <c r="B1097" s="68"/>
      <c r="C1097" s="67">
        <v>117</v>
      </c>
      <c r="D1097" s="68" t="s">
        <v>904</v>
      </c>
      <c r="E1097" s="79">
        <v>2754.24</v>
      </c>
      <c r="F1097" s="79">
        <f t="shared" si="94"/>
        <v>495.76319999999993</v>
      </c>
      <c r="G1097" s="79">
        <f t="shared" si="93"/>
        <v>3250.0031999999997</v>
      </c>
      <c r="H1097" s="4" t="s">
        <v>547</v>
      </c>
      <c r="I1097" s="49" t="s">
        <v>902</v>
      </c>
    </row>
    <row r="1098" spans="1:9" x14ac:dyDescent="0.25">
      <c r="A1098" s="67">
        <f xml:space="preserve"> A1097+1</f>
        <v>927</v>
      </c>
      <c r="B1098" s="68"/>
      <c r="C1098" s="67">
        <v>117</v>
      </c>
      <c r="D1098" s="68" t="s">
        <v>905</v>
      </c>
      <c r="E1098" s="79">
        <v>2203.39</v>
      </c>
      <c r="F1098" s="79">
        <f t="shared" si="94"/>
        <v>396.61019999999996</v>
      </c>
      <c r="G1098" s="79">
        <f t="shared" si="93"/>
        <v>2600.0001999999999</v>
      </c>
      <c r="H1098" s="4" t="s">
        <v>547</v>
      </c>
      <c r="I1098" s="49" t="s">
        <v>902</v>
      </c>
    </row>
    <row r="1099" spans="1:9" x14ac:dyDescent="0.25">
      <c r="A1099" s="192" t="s">
        <v>906</v>
      </c>
      <c r="B1099" s="193"/>
      <c r="C1099" s="193"/>
      <c r="D1099" s="194"/>
      <c r="E1099" s="94"/>
      <c r="F1099" s="79"/>
      <c r="G1099" s="79"/>
      <c r="H1099" s="9"/>
      <c r="I1099" s="47"/>
    </row>
    <row r="1100" spans="1:9" x14ac:dyDescent="0.25">
      <c r="A1100" s="192" t="s">
        <v>907</v>
      </c>
      <c r="B1100" s="193"/>
      <c r="C1100" s="193"/>
      <c r="D1100" s="194"/>
      <c r="E1100" s="94"/>
      <c r="F1100" s="79"/>
      <c r="G1100" s="79"/>
      <c r="H1100" s="9"/>
      <c r="I1100" s="47"/>
    </row>
    <row r="1101" spans="1:9" x14ac:dyDescent="0.25">
      <c r="A1101" s="67" t="s">
        <v>908</v>
      </c>
      <c r="B1101" s="68"/>
      <c r="C1101" s="189" t="s">
        <v>909</v>
      </c>
      <c r="D1101" s="191"/>
      <c r="E1101" s="94"/>
      <c r="F1101" s="79"/>
      <c r="G1101" s="79"/>
      <c r="H1101" s="9"/>
      <c r="I1101" s="47"/>
    </row>
    <row r="1102" spans="1:9" x14ac:dyDescent="0.25">
      <c r="A1102" s="67">
        <f>A1098+1</f>
        <v>928</v>
      </c>
      <c r="B1102" s="68"/>
      <c r="C1102" s="67">
        <v>104</v>
      </c>
      <c r="D1102" s="68" t="s">
        <v>910</v>
      </c>
      <c r="E1102" s="141">
        <v>0.29000000000000004</v>
      </c>
      <c r="F1102" s="79">
        <f t="shared" si="94"/>
        <v>5.2200000000000003E-2</v>
      </c>
      <c r="G1102" s="79">
        <f t="shared" si="93"/>
        <v>0.34220000000000006</v>
      </c>
      <c r="H1102" s="4" t="s">
        <v>911</v>
      </c>
      <c r="I1102" s="49" t="s">
        <v>912</v>
      </c>
    </row>
    <row r="1103" spans="1:9" x14ac:dyDescent="0.25">
      <c r="A1103" s="67">
        <f xml:space="preserve"> A1102+1</f>
        <v>929</v>
      </c>
      <c r="B1103" s="68"/>
      <c r="C1103" s="67">
        <v>104</v>
      </c>
      <c r="D1103" s="68" t="s">
        <v>913</v>
      </c>
      <c r="E1103" s="141">
        <v>0.29000000000000004</v>
      </c>
      <c r="F1103" s="79">
        <f t="shared" si="94"/>
        <v>5.2200000000000003E-2</v>
      </c>
      <c r="G1103" s="79">
        <f t="shared" si="93"/>
        <v>0.34220000000000006</v>
      </c>
      <c r="H1103" s="4" t="s">
        <v>911</v>
      </c>
      <c r="I1103" s="49" t="s">
        <v>912</v>
      </c>
    </row>
    <row r="1104" spans="1:9" x14ac:dyDescent="0.25">
      <c r="A1104" s="67">
        <f xml:space="preserve"> A1103+1</f>
        <v>930</v>
      </c>
      <c r="B1104" s="68"/>
      <c r="C1104" s="67">
        <v>104</v>
      </c>
      <c r="D1104" s="68" t="s">
        <v>914</v>
      </c>
      <c r="E1104" s="141">
        <v>0.27</v>
      </c>
      <c r="F1104" s="79">
        <f t="shared" si="94"/>
        <v>4.8600000000000004E-2</v>
      </c>
      <c r="G1104" s="79">
        <f t="shared" si="93"/>
        <v>0.31859999999999999</v>
      </c>
      <c r="H1104" s="4" t="s">
        <v>911</v>
      </c>
      <c r="I1104" s="49" t="s">
        <v>912</v>
      </c>
    </row>
    <row r="1105" spans="1:9" x14ac:dyDescent="0.25">
      <c r="A1105" s="67">
        <f xml:space="preserve"> A1104+1</f>
        <v>931</v>
      </c>
      <c r="B1105" s="68"/>
      <c r="C1105" s="67">
        <v>104</v>
      </c>
      <c r="D1105" s="68" t="s">
        <v>915</v>
      </c>
      <c r="E1105" s="141">
        <v>0.24000000000000002</v>
      </c>
      <c r="F1105" s="79">
        <f t="shared" si="94"/>
        <v>4.3200000000000002E-2</v>
      </c>
      <c r="G1105" s="79">
        <f t="shared" si="93"/>
        <v>0.28320000000000001</v>
      </c>
      <c r="H1105" s="4" t="s">
        <v>911</v>
      </c>
      <c r="I1105" s="49" t="s">
        <v>912</v>
      </c>
    </row>
    <row r="1106" spans="1:9" x14ac:dyDescent="0.25">
      <c r="A1106" s="67">
        <f xml:space="preserve"> A1105+1</f>
        <v>932</v>
      </c>
      <c r="B1106" s="68"/>
      <c r="C1106" s="67">
        <v>104</v>
      </c>
      <c r="D1106" s="68" t="s">
        <v>916</v>
      </c>
      <c r="E1106" s="141">
        <v>0.2</v>
      </c>
      <c r="F1106" s="79">
        <f t="shared" si="94"/>
        <v>3.5999999999999997E-2</v>
      </c>
      <c r="G1106" s="79">
        <f t="shared" si="93"/>
        <v>0.23600000000000002</v>
      </c>
      <c r="H1106" s="4" t="s">
        <v>911</v>
      </c>
      <c r="I1106" s="49" t="s">
        <v>912</v>
      </c>
    </row>
    <row r="1107" spans="1:9" x14ac:dyDescent="0.25">
      <c r="A1107" s="67"/>
      <c r="B1107" s="68"/>
      <c r="C1107" s="189" t="s">
        <v>917</v>
      </c>
      <c r="D1107" s="191"/>
      <c r="E1107" s="94"/>
      <c r="F1107" s="79"/>
      <c r="G1107" s="79"/>
      <c r="H1107" s="9"/>
      <c r="I1107" s="47"/>
    </row>
    <row r="1108" spans="1:9" x14ac:dyDescent="0.25">
      <c r="A1108" s="67">
        <f xml:space="preserve"> A1106+1</f>
        <v>933</v>
      </c>
      <c r="B1108" s="68"/>
      <c r="C1108" s="67">
        <v>104</v>
      </c>
      <c r="D1108" s="68" t="s">
        <v>918</v>
      </c>
      <c r="E1108" s="141">
        <v>0.24000000000000002</v>
      </c>
      <c r="F1108" s="79">
        <f t="shared" si="94"/>
        <v>4.3200000000000002E-2</v>
      </c>
      <c r="G1108" s="79">
        <f t="shared" si="93"/>
        <v>0.28320000000000001</v>
      </c>
      <c r="H1108" s="4" t="s">
        <v>911</v>
      </c>
      <c r="I1108" s="49" t="s">
        <v>912</v>
      </c>
    </row>
    <row r="1109" spans="1:9" x14ac:dyDescent="0.25">
      <c r="A1109" s="67">
        <f xml:space="preserve"> A1108+1</f>
        <v>934</v>
      </c>
      <c r="B1109" s="68"/>
      <c r="C1109" s="67">
        <v>104</v>
      </c>
      <c r="D1109" s="68" t="s">
        <v>919</v>
      </c>
      <c r="E1109" s="141">
        <v>0.2</v>
      </c>
      <c r="F1109" s="79">
        <f t="shared" si="94"/>
        <v>3.5999999999999997E-2</v>
      </c>
      <c r="G1109" s="79">
        <f t="shared" si="93"/>
        <v>0.23600000000000002</v>
      </c>
      <c r="H1109" s="4" t="s">
        <v>911</v>
      </c>
      <c r="I1109" s="49" t="s">
        <v>912</v>
      </c>
    </row>
    <row r="1110" spans="1:9" x14ac:dyDescent="0.25">
      <c r="A1110" s="67">
        <f xml:space="preserve"> A1109+1</f>
        <v>935</v>
      </c>
      <c r="B1110" s="68"/>
      <c r="C1110" s="67">
        <v>104</v>
      </c>
      <c r="D1110" s="68" t="s">
        <v>920</v>
      </c>
      <c r="E1110" s="141">
        <v>0.19</v>
      </c>
      <c r="F1110" s="79">
        <f t="shared" si="94"/>
        <v>3.4200000000000001E-2</v>
      </c>
      <c r="G1110" s="79">
        <f t="shared" si="93"/>
        <v>0.22420000000000001</v>
      </c>
      <c r="H1110" s="4" t="s">
        <v>911</v>
      </c>
      <c r="I1110" s="49" t="s">
        <v>912</v>
      </c>
    </row>
    <row r="1111" spans="1:9" x14ac:dyDescent="0.25">
      <c r="A1111" s="67">
        <f xml:space="preserve"> A1110+1</f>
        <v>936</v>
      </c>
      <c r="B1111" s="68"/>
      <c r="C1111" s="67">
        <v>104</v>
      </c>
      <c r="D1111" s="68" t="s">
        <v>921</v>
      </c>
      <c r="E1111" s="141">
        <v>0.17</v>
      </c>
      <c r="F1111" s="79">
        <f t="shared" si="94"/>
        <v>3.0600000000000002E-2</v>
      </c>
      <c r="G1111" s="79">
        <f t="shared" si="93"/>
        <v>0.2006</v>
      </c>
      <c r="H1111" s="4" t="s">
        <v>911</v>
      </c>
      <c r="I1111" s="49" t="s">
        <v>912</v>
      </c>
    </row>
    <row r="1112" spans="1:9" x14ac:dyDescent="0.25">
      <c r="A1112" s="67">
        <f xml:space="preserve"> A1111+1</f>
        <v>937</v>
      </c>
      <c r="B1112" s="68"/>
      <c r="C1112" s="67">
        <v>104</v>
      </c>
      <c r="D1112" s="68" t="s">
        <v>922</v>
      </c>
      <c r="E1112" s="141">
        <v>0.16</v>
      </c>
      <c r="F1112" s="79">
        <f t="shared" si="94"/>
        <v>2.8799999999999999E-2</v>
      </c>
      <c r="G1112" s="79">
        <f t="shared" si="93"/>
        <v>0.1888</v>
      </c>
      <c r="H1112" s="4" t="s">
        <v>911</v>
      </c>
      <c r="I1112" s="49" t="s">
        <v>912</v>
      </c>
    </row>
    <row r="1113" spans="1:9" ht="93.75" customHeight="1" x14ac:dyDescent="0.25">
      <c r="A1113" s="202" t="s">
        <v>923</v>
      </c>
      <c r="B1113" s="203"/>
      <c r="C1113" s="203"/>
      <c r="D1113" s="204"/>
      <c r="E1113" s="94"/>
      <c r="F1113" s="109"/>
      <c r="G1113" s="109"/>
      <c r="H1113" s="9"/>
      <c r="I1113" s="47"/>
    </row>
    <row r="1114" spans="1:9" x14ac:dyDescent="0.25">
      <c r="A1114" s="192" t="s">
        <v>924</v>
      </c>
      <c r="B1114" s="193"/>
      <c r="C1114" s="193"/>
      <c r="D1114" s="194"/>
      <c r="E1114" s="94"/>
      <c r="F1114" s="109"/>
      <c r="G1114" s="109"/>
      <c r="H1114" s="9"/>
      <c r="I1114" s="47"/>
    </row>
    <row r="1115" spans="1:9" x14ac:dyDescent="0.25">
      <c r="A1115" s="67"/>
      <c r="B1115" s="189" t="s">
        <v>925</v>
      </c>
      <c r="C1115" s="190"/>
      <c r="D1115" s="191"/>
      <c r="E1115" s="94"/>
      <c r="F1115" s="109"/>
      <c r="G1115" s="109"/>
      <c r="H1115" s="9"/>
      <c r="I1115" s="47"/>
    </row>
    <row r="1116" spans="1:9" x14ac:dyDescent="0.25">
      <c r="A1116" s="67" t="s">
        <v>908</v>
      </c>
      <c r="B1116" s="68"/>
      <c r="C1116" s="189" t="s">
        <v>926</v>
      </c>
      <c r="D1116" s="191"/>
      <c r="E1116" s="94"/>
      <c r="F1116" s="109"/>
      <c r="G1116" s="109"/>
      <c r="H1116" s="9"/>
      <c r="I1116" s="47"/>
    </row>
    <row r="1117" spans="1:9" x14ac:dyDescent="0.25">
      <c r="A1117" s="67">
        <f>A1112+1</f>
        <v>938</v>
      </c>
      <c r="B1117" s="68"/>
      <c r="C1117" s="67">
        <v>104</v>
      </c>
      <c r="D1117" s="68" t="s">
        <v>927</v>
      </c>
      <c r="E1117" s="141">
        <v>0.85</v>
      </c>
      <c r="F1117" s="79">
        <f>E1117*0.18</f>
        <v>0.153</v>
      </c>
      <c r="G1117" s="79">
        <f>E1117+F1117</f>
        <v>1.0029999999999999</v>
      </c>
      <c r="H1117" s="4" t="s">
        <v>911</v>
      </c>
      <c r="I1117" s="49" t="s">
        <v>928</v>
      </c>
    </row>
    <row r="1118" spans="1:9" x14ac:dyDescent="0.25">
      <c r="A1118" s="67">
        <f xml:space="preserve"> A1117+1</f>
        <v>939</v>
      </c>
      <c r="B1118" s="68"/>
      <c r="C1118" s="67">
        <v>104</v>
      </c>
      <c r="D1118" s="68" t="s">
        <v>929</v>
      </c>
      <c r="E1118" s="141">
        <v>0.78</v>
      </c>
      <c r="F1118" s="79">
        <f t="shared" ref="F1118:F1181" si="95">E1118*0.18</f>
        <v>0.1404</v>
      </c>
      <c r="G1118" s="79">
        <f t="shared" ref="G1118:G1181" si="96">E1118+F1118</f>
        <v>0.9204</v>
      </c>
      <c r="H1118" s="4" t="s">
        <v>911</v>
      </c>
      <c r="I1118" s="49" t="s">
        <v>928</v>
      </c>
    </row>
    <row r="1119" spans="1:9" x14ac:dyDescent="0.25">
      <c r="A1119" s="67">
        <f xml:space="preserve"> A1118+1</f>
        <v>940</v>
      </c>
      <c r="B1119" s="68"/>
      <c r="C1119" s="67">
        <v>104</v>
      </c>
      <c r="D1119" s="68" t="s">
        <v>930</v>
      </c>
      <c r="E1119" s="141">
        <v>0.64</v>
      </c>
      <c r="F1119" s="79">
        <f t="shared" si="95"/>
        <v>0.1152</v>
      </c>
      <c r="G1119" s="79">
        <f t="shared" si="96"/>
        <v>0.75519999999999998</v>
      </c>
      <c r="H1119" s="4" t="s">
        <v>911</v>
      </c>
      <c r="I1119" s="49" t="s">
        <v>928</v>
      </c>
    </row>
    <row r="1120" spans="1:9" x14ac:dyDescent="0.25">
      <c r="A1120" s="67">
        <f xml:space="preserve"> A1119+1</f>
        <v>941</v>
      </c>
      <c r="B1120" s="68"/>
      <c r="C1120" s="67">
        <v>104</v>
      </c>
      <c r="D1120" s="68" t="s">
        <v>931</v>
      </c>
      <c r="E1120" s="141">
        <v>0.57000000000000006</v>
      </c>
      <c r="F1120" s="79">
        <f t="shared" si="95"/>
        <v>0.10260000000000001</v>
      </c>
      <c r="G1120" s="79">
        <f t="shared" si="96"/>
        <v>0.67260000000000009</v>
      </c>
      <c r="H1120" s="4" t="s">
        <v>911</v>
      </c>
      <c r="I1120" s="49" t="s">
        <v>928</v>
      </c>
    </row>
    <row r="1121" spans="1:9" x14ac:dyDescent="0.25">
      <c r="A1121" s="67">
        <f xml:space="preserve"> A1120+1</f>
        <v>942</v>
      </c>
      <c r="B1121" s="68"/>
      <c r="C1121" s="67">
        <v>104</v>
      </c>
      <c r="D1121" s="68" t="s">
        <v>932</v>
      </c>
      <c r="E1121" s="141">
        <v>0.45</v>
      </c>
      <c r="F1121" s="79">
        <f t="shared" si="95"/>
        <v>8.1000000000000003E-2</v>
      </c>
      <c r="G1121" s="79">
        <f t="shared" si="96"/>
        <v>0.53100000000000003</v>
      </c>
      <c r="H1121" s="4" t="s">
        <v>911</v>
      </c>
      <c r="I1121" s="49" t="s">
        <v>928</v>
      </c>
    </row>
    <row r="1122" spans="1:9" x14ac:dyDescent="0.25">
      <c r="A1122" s="67"/>
      <c r="B1122" s="68"/>
      <c r="C1122" s="189" t="s">
        <v>933</v>
      </c>
      <c r="D1122" s="191"/>
      <c r="E1122" s="79"/>
      <c r="F1122" s="142"/>
      <c r="G1122" s="142"/>
      <c r="H1122" s="4"/>
      <c r="I1122" s="49"/>
    </row>
    <row r="1123" spans="1:9" x14ac:dyDescent="0.25">
      <c r="A1123" s="67">
        <f>A1121+1</f>
        <v>943</v>
      </c>
      <c r="B1123" s="68"/>
      <c r="C1123" s="67">
        <v>104</v>
      </c>
      <c r="D1123" s="68" t="s">
        <v>934</v>
      </c>
      <c r="E1123" s="141">
        <v>0.78</v>
      </c>
      <c r="F1123" s="79">
        <f t="shared" si="95"/>
        <v>0.1404</v>
      </c>
      <c r="G1123" s="79">
        <f t="shared" si="96"/>
        <v>0.9204</v>
      </c>
      <c r="H1123" s="4" t="s">
        <v>911</v>
      </c>
      <c r="I1123" s="49" t="s">
        <v>928</v>
      </c>
    </row>
    <row r="1124" spans="1:9" x14ac:dyDescent="0.25">
      <c r="A1124" s="67">
        <f xml:space="preserve"> A1123+1</f>
        <v>944</v>
      </c>
      <c r="B1124" s="68"/>
      <c r="C1124" s="67">
        <v>104</v>
      </c>
      <c r="D1124" s="68" t="s">
        <v>935</v>
      </c>
      <c r="E1124" s="141">
        <v>0.61</v>
      </c>
      <c r="F1124" s="79">
        <f t="shared" si="95"/>
        <v>0.10979999999999999</v>
      </c>
      <c r="G1124" s="79">
        <f t="shared" si="96"/>
        <v>0.7198</v>
      </c>
      <c r="H1124" s="4" t="s">
        <v>911</v>
      </c>
      <c r="I1124" s="49" t="s">
        <v>928</v>
      </c>
    </row>
    <row r="1125" spans="1:9" x14ac:dyDescent="0.25">
      <c r="A1125" s="67">
        <f xml:space="preserve"> A1124+1</f>
        <v>945</v>
      </c>
      <c r="B1125" s="68"/>
      <c r="C1125" s="67">
        <v>104</v>
      </c>
      <c r="D1125" s="68" t="s">
        <v>936</v>
      </c>
      <c r="E1125" s="141">
        <v>0.52</v>
      </c>
      <c r="F1125" s="79">
        <f t="shared" si="95"/>
        <v>9.3600000000000003E-2</v>
      </c>
      <c r="G1125" s="79">
        <f t="shared" si="96"/>
        <v>0.61360000000000003</v>
      </c>
      <c r="H1125" s="4" t="s">
        <v>911</v>
      </c>
      <c r="I1125" s="49" t="s">
        <v>928</v>
      </c>
    </row>
    <row r="1126" spans="1:9" x14ac:dyDescent="0.25">
      <c r="A1126" s="67">
        <f xml:space="preserve"> A1125+1</f>
        <v>946</v>
      </c>
      <c r="B1126" s="68"/>
      <c r="C1126" s="67">
        <v>104</v>
      </c>
      <c r="D1126" s="68" t="s">
        <v>937</v>
      </c>
      <c r="E1126" s="141">
        <v>0.45</v>
      </c>
      <c r="F1126" s="79">
        <f t="shared" si="95"/>
        <v>8.1000000000000003E-2</v>
      </c>
      <c r="G1126" s="79">
        <f t="shared" si="96"/>
        <v>0.53100000000000003</v>
      </c>
      <c r="H1126" s="4" t="s">
        <v>911</v>
      </c>
      <c r="I1126" s="49" t="s">
        <v>928</v>
      </c>
    </row>
    <row r="1127" spans="1:9" x14ac:dyDescent="0.25">
      <c r="A1127" s="67">
        <f xml:space="preserve"> A1126+1</f>
        <v>947</v>
      </c>
      <c r="B1127" s="68"/>
      <c r="C1127" s="67">
        <v>104</v>
      </c>
      <c r="D1127" s="68" t="s">
        <v>938</v>
      </c>
      <c r="E1127" s="141">
        <v>0.36</v>
      </c>
      <c r="F1127" s="79">
        <f t="shared" si="95"/>
        <v>6.4799999999999996E-2</v>
      </c>
      <c r="G1127" s="79">
        <f t="shared" si="96"/>
        <v>0.42479999999999996</v>
      </c>
      <c r="H1127" s="4" t="s">
        <v>911</v>
      </c>
      <c r="I1127" s="49" t="s">
        <v>928</v>
      </c>
    </row>
    <row r="1128" spans="1:9" x14ac:dyDescent="0.25">
      <c r="A1128" s="67"/>
      <c r="B1128" s="189" t="s">
        <v>939</v>
      </c>
      <c r="C1128" s="190"/>
      <c r="D1128" s="191"/>
      <c r="E1128" s="94"/>
      <c r="F1128" s="79"/>
      <c r="G1128" s="79"/>
      <c r="H1128" s="9"/>
      <c r="I1128" s="47"/>
    </row>
    <row r="1129" spans="1:9" x14ac:dyDescent="0.25">
      <c r="A1129" s="67"/>
      <c r="B1129" s="68"/>
      <c r="C1129" s="189" t="s">
        <v>940</v>
      </c>
      <c r="D1129" s="191"/>
      <c r="E1129" s="94"/>
      <c r="F1129" s="79"/>
      <c r="G1129" s="79"/>
      <c r="H1129" s="9"/>
      <c r="I1129" s="47"/>
    </row>
    <row r="1130" spans="1:9" x14ac:dyDescent="0.25">
      <c r="A1130" s="67">
        <f xml:space="preserve"> A1127+1</f>
        <v>948</v>
      </c>
      <c r="B1130" s="68"/>
      <c r="C1130" s="67">
        <v>104</v>
      </c>
      <c r="D1130" s="68" t="s">
        <v>941</v>
      </c>
      <c r="E1130" s="141">
        <v>3.17</v>
      </c>
      <c r="F1130" s="79">
        <f t="shared" si="95"/>
        <v>0.5706</v>
      </c>
      <c r="G1130" s="79">
        <f t="shared" si="96"/>
        <v>3.7405999999999997</v>
      </c>
      <c r="H1130" s="4" t="s">
        <v>911</v>
      </c>
      <c r="I1130" s="49" t="s">
        <v>928</v>
      </c>
    </row>
    <row r="1131" spans="1:9" x14ac:dyDescent="0.25">
      <c r="A1131" s="67">
        <f xml:space="preserve"> A1130+1</f>
        <v>949</v>
      </c>
      <c r="B1131" s="68"/>
      <c r="C1131" s="67">
        <v>104</v>
      </c>
      <c r="D1131" s="68" t="s">
        <v>942</v>
      </c>
      <c r="E1131" s="141">
        <v>2.7899999999999996</v>
      </c>
      <c r="F1131" s="79">
        <f t="shared" si="95"/>
        <v>0.50219999999999987</v>
      </c>
      <c r="G1131" s="79">
        <f t="shared" si="96"/>
        <v>3.2921999999999993</v>
      </c>
      <c r="H1131" s="4" t="s">
        <v>911</v>
      </c>
      <c r="I1131" s="49" t="s">
        <v>928</v>
      </c>
    </row>
    <row r="1132" spans="1:9" x14ac:dyDescent="0.25">
      <c r="A1132" s="67">
        <f xml:space="preserve"> A1131+1</f>
        <v>950</v>
      </c>
      <c r="B1132" s="68"/>
      <c r="C1132" s="67">
        <v>104</v>
      </c>
      <c r="D1132" s="68" t="s">
        <v>943</v>
      </c>
      <c r="E1132" s="141">
        <v>2.5099999999999998</v>
      </c>
      <c r="F1132" s="79">
        <f t="shared" si="95"/>
        <v>0.45179999999999992</v>
      </c>
      <c r="G1132" s="79">
        <f t="shared" si="96"/>
        <v>2.9617999999999998</v>
      </c>
      <c r="H1132" s="4" t="s">
        <v>911</v>
      </c>
      <c r="I1132" s="49" t="s">
        <v>928</v>
      </c>
    </row>
    <row r="1133" spans="1:9" x14ac:dyDescent="0.25">
      <c r="A1133" s="67">
        <f xml:space="preserve"> A1132+1</f>
        <v>951</v>
      </c>
      <c r="B1133" s="68"/>
      <c r="C1133" s="67">
        <v>104</v>
      </c>
      <c r="D1133" s="68" t="s">
        <v>944</v>
      </c>
      <c r="E1133" s="141">
        <v>2.0999999999999996</v>
      </c>
      <c r="F1133" s="79">
        <f t="shared" si="95"/>
        <v>0.37799999999999995</v>
      </c>
      <c r="G1133" s="79">
        <f t="shared" si="96"/>
        <v>2.4779999999999998</v>
      </c>
      <c r="H1133" s="4" t="s">
        <v>911</v>
      </c>
      <c r="I1133" s="49" t="s">
        <v>928</v>
      </c>
    </row>
    <row r="1134" spans="1:9" x14ac:dyDescent="0.25">
      <c r="A1134" s="67">
        <f xml:space="preserve"> A1133+1</f>
        <v>952</v>
      </c>
      <c r="B1134" s="68"/>
      <c r="C1134" s="67">
        <v>104</v>
      </c>
      <c r="D1134" s="68" t="s">
        <v>945</v>
      </c>
      <c r="E1134" s="141">
        <v>1.72</v>
      </c>
      <c r="F1134" s="79">
        <f t="shared" si="95"/>
        <v>0.30959999999999999</v>
      </c>
      <c r="G1134" s="79">
        <f t="shared" si="96"/>
        <v>2.0295999999999998</v>
      </c>
      <c r="H1134" s="4" t="s">
        <v>911</v>
      </c>
      <c r="I1134" s="49" t="s">
        <v>928</v>
      </c>
    </row>
    <row r="1135" spans="1:9" x14ac:dyDescent="0.25">
      <c r="A1135" s="67" t="s">
        <v>908</v>
      </c>
      <c r="B1135" s="68"/>
      <c r="C1135" s="189" t="s">
        <v>946</v>
      </c>
      <c r="D1135" s="191"/>
      <c r="E1135" s="94"/>
      <c r="F1135" s="79"/>
      <c r="G1135" s="79"/>
      <c r="H1135" s="9"/>
      <c r="I1135" s="47"/>
    </row>
    <row r="1136" spans="1:9" x14ac:dyDescent="0.25">
      <c r="A1136" s="67">
        <f>A1134+1</f>
        <v>953</v>
      </c>
      <c r="B1136" s="68"/>
      <c r="C1136" s="67">
        <v>104</v>
      </c>
      <c r="D1136" s="68" t="s">
        <v>947</v>
      </c>
      <c r="E1136" s="141">
        <v>2.6799999999999997</v>
      </c>
      <c r="F1136" s="79">
        <f t="shared" si="95"/>
        <v>0.48239999999999994</v>
      </c>
      <c r="G1136" s="79">
        <f t="shared" si="96"/>
        <v>3.1623999999999999</v>
      </c>
      <c r="H1136" s="4" t="s">
        <v>911</v>
      </c>
      <c r="I1136" s="49" t="s">
        <v>928</v>
      </c>
    </row>
    <row r="1137" spans="1:9" x14ac:dyDescent="0.25">
      <c r="A1137" s="67">
        <f xml:space="preserve"> A1136+1</f>
        <v>954</v>
      </c>
      <c r="B1137" s="68"/>
      <c r="C1137" s="67">
        <v>104</v>
      </c>
      <c r="D1137" s="68" t="s">
        <v>948</v>
      </c>
      <c r="E1137" s="141">
        <v>2.34</v>
      </c>
      <c r="F1137" s="79">
        <f t="shared" si="95"/>
        <v>0.42119999999999996</v>
      </c>
      <c r="G1137" s="79">
        <f t="shared" si="96"/>
        <v>2.7611999999999997</v>
      </c>
      <c r="H1137" s="4" t="s">
        <v>911</v>
      </c>
      <c r="I1137" s="49" t="s">
        <v>928</v>
      </c>
    </row>
    <row r="1138" spans="1:9" x14ac:dyDescent="0.25">
      <c r="A1138" s="67">
        <f xml:space="preserve"> A1137+1</f>
        <v>955</v>
      </c>
      <c r="B1138" s="68"/>
      <c r="C1138" s="67">
        <v>104</v>
      </c>
      <c r="D1138" s="68" t="s">
        <v>949</v>
      </c>
      <c r="E1138" s="141">
        <v>1.94</v>
      </c>
      <c r="F1138" s="79">
        <f t="shared" si="95"/>
        <v>0.34919999999999995</v>
      </c>
      <c r="G1138" s="79">
        <f t="shared" si="96"/>
        <v>2.2892000000000001</v>
      </c>
      <c r="H1138" s="4" t="s">
        <v>911</v>
      </c>
      <c r="I1138" s="49" t="s">
        <v>928</v>
      </c>
    </row>
    <row r="1139" spans="1:9" x14ac:dyDescent="0.25">
      <c r="A1139" s="67">
        <f xml:space="preserve"> A1138+1</f>
        <v>956</v>
      </c>
      <c r="B1139" s="68"/>
      <c r="C1139" s="67">
        <v>104</v>
      </c>
      <c r="D1139" s="68" t="s">
        <v>950</v>
      </c>
      <c r="E1139" s="141">
        <v>1.57</v>
      </c>
      <c r="F1139" s="79">
        <f t="shared" si="95"/>
        <v>0.28260000000000002</v>
      </c>
      <c r="G1139" s="79">
        <f t="shared" si="96"/>
        <v>1.8526</v>
      </c>
      <c r="H1139" s="4" t="s">
        <v>911</v>
      </c>
      <c r="I1139" s="49" t="s">
        <v>928</v>
      </c>
    </row>
    <row r="1140" spans="1:9" x14ac:dyDescent="0.25">
      <c r="A1140" s="67">
        <f xml:space="preserve"> A1139+1</f>
        <v>957</v>
      </c>
      <c r="B1140" s="68"/>
      <c r="C1140" s="67">
        <v>104</v>
      </c>
      <c r="D1140" s="68" t="s">
        <v>951</v>
      </c>
      <c r="E1140" s="141">
        <v>1.23</v>
      </c>
      <c r="F1140" s="79">
        <f t="shared" si="95"/>
        <v>0.22139999999999999</v>
      </c>
      <c r="G1140" s="79">
        <f t="shared" si="96"/>
        <v>1.4514</v>
      </c>
      <c r="H1140" s="4" t="s">
        <v>911</v>
      </c>
      <c r="I1140" s="49" t="s">
        <v>928</v>
      </c>
    </row>
    <row r="1141" spans="1:9" x14ac:dyDescent="0.25">
      <c r="A1141" s="192" t="s">
        <v>952</v>
      </c>
      <c r="B1141" s="193"/>
      <c r="C1141" s="193"/>
      <c r="D1141" s="194"/>
      <c r="E1141" s="94"/>
      <c r="F1141" s="79"/>
      <c r="G1141" s="79"/>
      <c r="H1141" s="9"/>
      <c r="I1141" s="47"/>
    </row>
    <row r="1142" spans="1:9" x14ac:dyDescent="0.25">
      <c r="A1142" s="67"/>
      <c r="B1142" s="68"/>
      <c r="C1142" s="189" t="s">
        <v>953</v>
      </c>
      <c r="D1142" s="191"/>
      <c r="E1142" s="94"/>
      <c r="F1142" s="79"/>
      <c r="G1142" s="79"/>
      <c r="H1142" s="9"/>
      <c r="I1142" s="47"/>
    </row>
    <row r="1143" spans="1:9" x14ac:dyDescent="0.25">
      <c r="A1143" s="67">
        <f xml:space="preserve"> A1140+1</f>
        <v>958</v>
      </c>
      <c r="B1143" s="68"/>
      <c r="C1143" s="67">
        <v>104</v>
      </c>
      <c r="D1143" s="68" t="s">
        <v>954</v>
      </c>
      <c r="E1143" s="141">
        <v>0.28000000000000003</v>
      </c>
      <c r="F1143" s="79">
        <f t="shared" si="95"/>
        <v>5.04E-2</v>
      </c>
      <c r="G1143" s="79">
        <f t="shared" si="96"/>
        <v>0.33040000000000003</v>
      </c>
      <c r="H1143" s="4" t="s">
        <v>911</v>
      </c>
      <c r="I1143" s="49" t="s">
        <v>928</v>
      </c>
    </row>
    <row r="1144" spans="1:9" x14ac:dyDescent="0.25">
      <c r="A1144" s="67">
        <f xml:space="preserve"> A1143+1</f>
        <v>959</v>
      </c>
      <c r="B1144" s="68"/>
      <c r="C1144" s="67">
        <v>104</v>
      </c>
      <c r="D1144" s="68" t="s">
        <v>955</v>
      </c>
      <c r="E1144" s="141">
        <v>0.27</v>
      </c>
      <c r="F1144" s="79">
        <f t="shared" si="95"/>
        <v>4.8600000000000004E-2</v>
      </c>
      <c r="G1144" s="79">
        <f t="shared" si="96"/>
        <v>0.31859999999999999</v>
      </c>
      <c r="H1144" s="4" t="s">
        <v>911</v>
      </c>
      <c r="I1144" s="49" t="s">
        <v>928</v>
      </c>
    </row>
    <row r="1145" spans="1:9" x14ac:dyDescent="0.25">
      <c r="A1145" s="67">
        <f xml:space="preserve"> A1144+1</f>
        <v>960</v>
      </c>
      <c r="B1145" s="68"/>
      <c r="C1145" s="67">
        <v>104</v>
      </c>
      <c r="D1145" s="68" t="s">
        <v>956</v>
      </c>
      <c r="E1145" s="141">
        <v>0.24000000000000002</v>
      </c>
      <c r="F1145" s="79">
        <f t="shared" si="95"/>
        <v>4.3200000000000002E-2</v>
      </c>
      <c r="G1145" s="79">
        <f t="shared" si="96"/>
        <v>0.28320000000000001</v>
      </c>
      <c r="H1145" s="4" t="s">
        <v>911</v>
      </c>
      <c r="I1145" s="49" t="s">
        <v>928</v>
      </c>
    </row>
    <row r="1146" spans="1:9" x14ac:dyDescent="0.25">
      <c r="A1146" s="67">
        <f xml:space="preserve"> A1145+1</f>
        <v>961</v>
      </c>
      <c r="B1146" s="68"/>
      <c r="C1146" s="67">
        <v>104</v>
      </c>
      <c r="D1146" s="68" t="s">
        <v>957</v>
      </c>
      <c r="E1146" s="141">
        <v>0.2</v>
      </c>
      <c r="F1146" s="79">
        <f t="shared" si="95"/>
        <v>3.5999999999999997E-2</v>
      </c>
      <c r="G1146" s="79">
        <f t="shared" si="96"/>
        <v>0.23600000000000002</v>
      </c>
      <c r="H1146" s="4" t="s">
        <v>911</v>
      </c>
      <c r="I1146" s="49" t="s">
        <v>928</v>
      </c>
    </row>
    <row r="1147" spans="1:9" x14ac:dyDescent="0.25">
      <c r="A1147" s="67">
        <f xml:space="preserve"> A1146+1</f>
        <v>962</v>
      </c>
      <c r="B1147" s="68"/>
      <c r="C1147" s="67">
        <v>104</v>
      </c>
      <c r="D1147" s="68" t="s">
        <v>958</v>
      </c>
      <c r="E1147" s="141">
        <v>0.19</v>
      </c>
      <c r="F1147" s="79">
        <f t="shared" si="95"/>
        <v>3.4200000000000001E-2</v>
      </c>
      <c r="G1147" s="79">
        <f t="shared" si="96"/>
        <v>0.22420000000000001</v>
      </c>
      <c r="H1147" s="4" t="s">
        <v>911</v>
      </c>
      <c r="I1147" s="49" t="s">
        <v>928</v>
      </c>
    </row>
    <row r="1148" spans="1:9" x14ac:dyDescent="0.25">
      <c r="A1148" s="67" t="s">
        <v>908</v>
      </c>
      <c r="B1148" s="68"/>
      <c r="C1148" s="189" t="s">
        <v>917</v>
      </c>
      <c r="D1148" s="191"/>
      <c r="E1148" s="94"/>
      <c r="F1148" s="79"/>
      <c r="G1148" s="79"/>
      <c r="H1148" s="9"/>
      <c r="I1148" s="47"/>
    </row>
    <row r="1149" spans="1:9" ht="31.5" x14ac:dyDescent="0.25">
      <c r="A1149" s="67">
        <f>A1147+1</f>
        <v>963</v>
      </c>
      <c r="B1149" s="68"/>
      <c r="C1149" s="67">
        <v>104</v>
      </c>
      <c r="D1149" s="68" t="s">
        <v>959</v>
      </c>
      <c r="E1149" s="141">
        <v>0.25</v>
      </c>
      <c r="F1149" s="79">
        <f t="shared" si="95"/>
        <v>4.4999999999999998E-2</v>
      </c>
      <c r="G1149" s="79">
        <f t="shared" si="96"/>
        <v>0.29499999999999998</v>
      </c>
      <c r="H1149" s="4" t="s">
        <v>911</v>
      </c>
      <c r="I1149" s="49" t="s">
        <v>928</v>
      </c>
    </row>
    <row r="1150" spans="1:9" x14ac:dyDescent="0.25">
      <c r="A1150" s="67">
        <f xml:space="preserve"> A1149+1</f>
        <v>964</v>
      </c>
      <c r="B1150" s="68"/>
      <c r="C1150" s="67">
        <v>104</v>
      </c>
      <c r="D1150" s="68" t="s">
        <v>960</v>
      </c>
      <c r="E1150" s="141">
        <v>0.24000000000000002</v>
      </c>
      <c r="F1150" s="79">
        <f t="shared" si="95"/>
        <v>4.3200000000000002E-2</v>
      </c>
      <c r="G1150" s="79">
        <f t="shared" si="96"/>
        <v>0.28320000000000001</v>
      </c>
      <c r="H1150" s="4" t="s">
        <v>911</v>
      </c>
      <c r="I1150" s="49" t="s">
        <v>928</v>
      </c>
    </row>
    <row r="1151" spans="1:9" x14ac:dyDescent="0.25">
      <c r="A1151" s="67">
        <f xml:space="preserve"> A1150+1</f>
        <v>965</v>
      </c>
      <c r="B1151" s="68"/>
      <c r="C1151" s="67">
        <v>104</v>
      </c>
      <c r="D1151" s="68" t="s">
        <v>961</v>
      </c>
      <c r="E1151" s="141">
        <v>0.2</v>
      </c>
      <c r="F1151" s="79">
        <f t="shared" si="95"/>
        <v>3.5999999999999997E-2</v>
      </c>
      <c r="G1151" s="79">
        <f t="shared" si="96"/>
        <v>0.23600000000000002</v>
      </c>
      <c r="H1151" s="4" t="s">
        <v>911</v>
      </c>
      <c r="I1151" s="49" t="s">
        <v>928</v>
      </c>
    </row>
    <row r="1152" spans="1:9" x14ac:dyDescent="0.25">
      <c r="A1152" s="67">
        <f xml:space="preserve"> A1151+1</f>
        <v>966</v>
      </c>
      <c r="B1152" s="68"/>
      <c r="C1152" s="67">
        <v>104</v>
      </c>
      <c r="D1152" s="68" t="s">
        <v>962</v>
      </c>
      <c r="E1152" s="141">
        <v>0.19</v>
      </c>
      <c r="F1152" s="79">
        <f t="shared" si="95"/>
        <v>3.4200000000000001E-2</v>
      </c>
      <c r="G1152" s="79">
        <f t="shared" si="96"/>
        <v>0.22420000000000001</v>
      </c>
      <c r="H1152" s="4" t="s">
        <v>911</v>
      </c>
      <c r="I1152" s="49" t="s">
        <v>928</v>
      </c>
    </row>
    <row r="1153" spans="1:9" x14ac:dyDescent="0.25">
      <c r="A1153" s="67">
        <f xml:space="preserve"> A1152+1</f>
        <v>967</v>
      </c>
      <c r="B1153" s="68"/>
      <c r="C1153" s="67">
        <v>104</v>
      </c>
      <c r="D1153" s="68" t="s">
        <v>963</v>
      </c>
      <c r="E1153" s="141">
        <v>0.17</v>
      </c>
      <c r="F1153" s="79">
        <f t="shared" si="95"/>
        <v>3.0600000000000002E-2</v>
      </c>
      <c r="G1153" s="79">
        <f t="shared" si="96"/>
        <v>0.2006</v>
      </c>
      <c r="H1153" s="4" t="s">
        <v>911</v>
      </c>
      <c r="I1153" s="49" t="s">
        <v>928</v>
      </c>
    </row>
    <row r="1154" spans="1:9" x14ac:dyDescent="0.25">
      <c r="A1154" s="192" t="s">
        <v>964</v>
      </c>
      <c r="B1154" s="193"/>
      <c r="C1154" s="193"/>
      <c r="D1154" s="194"/>
      <c r="E1154" s="94"/>
      <c r="F1154" s="79"/>
      <c r="G1154" s="79"/>
      <c r="H1154" s="9"/>
      <c r="I1154" s="47"/>
    </row>
    <row r="1155" spans="1:9" ht="31.5" x14ac:dyDescent="0.25">
      <c r="A1155" s="67">
        <f>A1153+1</f>
        <v>968</v>
      </c>
      <c r="B1155" s="68"/>
      <c r="C1155" s="67">
        <v>104</v>
      </c>
      <c r="D1155" s="68" t="s">
        <v>965</v>
      </c>
      <c r="E1155" s="141">
        <v>2.0099999999999998</v>
      </c>
      <c r="F1155" s="79">
        <f>E1155*0.18</f>
        <v>0.36179999999999995</v>
      </c>
      <c r="G1155" s="79">
        <f t="shared" si="96"/>
        <v>2.3717999999999999</v>
      </c>
      <c r="H1155" s="4" t="s">
        <v>911</v>
      </c>
      <c r="I1155" s="49" t="s">
        <v>928</v>
      </c>
    </row>
    <row r="1156" spans="1:9" x14ac:dyDescent="0.25">
      <c r="A1156" s="192" t="s">
        <v>966</v>
      </c>
      <c r="B1156" s="193"/>
      <c r="C1156" s="193"/>
      <c r="D1156" s="194"/>
      <c r="E1156" s="94"/>
      <c r="F1156" s="79"/>
      <c r="G1156" s="79"/>
      <c r="H1156" s="9"/>
      <c r="I1156" s="47"/>
    </row>
    <row r="1157" spans="1:9" x14ac:dyDescent="0.25">
      <c r="A1157" s="67"/>
      <c r="B1157" s="189" t="s">
        <v>967</v>
      </c>
      <c r="C1157" s="190"/>
      <c r="D1157" s="191"/>
      <c r="E1157" s="94"/>
      <c r="F1157" s="79"/>
      <c r="G1157" s="79"/>
      <c r="H1157" s="9"/>
      <c r="I1157" s="47"/>
    </row>
    <row r="1158" spans="1:9" x14ac:dyDescent="0.25">
      <c r="A1158" s="67"/>
      <c r="B1158" s="68"/>
      <c r="C1158" s="189" t="s">
        <v>968</v>
      </c>
      <c r="D1158" s="191"/>
      <c r="E1158" s="94"/>
      <c r="F1158" s="79"/>
      <c r="G1158" s="79"/>
      <c r="H1158" s="9"/>
      <c r="I1158" s="47"/>
    </row>
    <row r="1159" spans="1:9" x14ac:dyDescent="0.25">
      <c r="A1159" s="67">
        <f>A1155+1</f>
        <v>969</v>
      </c>
      <c r="B1159" s="68"/>
      <c r="C1159" s="67">
        <v>104</v>
      </c>
      <c r="D1159" s="68" t="s">
        <v>969</v>
      </c>
      <c r="E1159" s="141">
        <v>1.75</v>
      </c>
      <c r="F1159" s="79">
        <f t="shared" si="95"/>
        <v>0.315</v>
      </c>
      <c r="G1159" s="79">
        <f t="shared" si="96"/>
        <v>2.0649999999999999</v>
      </c>
      <c r="H1159" s="4" t="s">
        <v>911</v>
      </c>
      <c r="I1159" s="49" t="s">
        <v>970</v>
      </c>
    </row>
    <row r="1160" spans="1:9" x14ac:dyDescent="0.25">
      <c r="A1160" s="67">
        <f xml:space="preserve"> A1159+1</f>
        <v>970</v>
      </c>
      <c r="B1160" s="68"/>
      <c r="C1160" s="67">
        <v>104</v>
      </c>
      <c r="D1160" s="68" t="s">
        <v>971</v>
      </c>
      <c r="E1160" s="141">
        <v>1.57</v>
      </c>
      <c r="F1160" s="79">
        <f t="shared" si="95"/>
        <v>0.28260000000000002</v>
      </c>
      <c r="G1160" s="79">
        <f t="shared" si="96"/>
        <v>1.8526</v>
      </c>
      <c r="H1160" s="4" t="s">
        <v>911</v>
      </c>
      <c r="I1160" s="49" t="s">
        <v>970</v>
      </c>
    </row>
    <row r="1161" spans="1:9" x14ac:dyDescent="0.25">
      <c r="A1161" s="67">
        <f xml:space="preserve"> A1160+1</f>
        <v>971</v>
      </c>
      <c r="B1161" s="68"/>
      <c r="C1161" s="67">
        <v>104</v>
      </c>
      <c r="D1161" s="68" t="s">
        <v>972</v>
      </c>
      <c r="E1161" s="141">
        <v>1.57</v>
      </c>
      <c r="F1161" s="79">
        <f t="shared" si="95"/>
        <v>0.28260000000000002</v>
      </c>
      <c r="G1161" s="79">
        <f t="shared" si="96"/>
        <v>1.8526</v>
      </c>
      <c r="H1161" s="4" t="s">
        <v>911</v>
      </c>
      <c r="I1161" s="49" t="s">
        <v>970</v>
      </c>
    </row>
    <row r="1162" spans="1:9" x14ac:dyDescent="0.25">
      <c r="A1162" s="67">
        <f xml:space="preserve"> A1161+1</f>
        <v>972</v>
      </c>
      <c r="B1162" s="68"/>
      <c r="C1162" s="67">
        <v>104</v>
      </c>
      <c r="D1162" s="68" t="s">
        <v>973</v>
      </c>
      <c r="E1162" s="141">
        <v>1.39</v>
      </c>
      <c r="F1162" s="79">
        <f t="shared" si="95"/>
        <v>0.25019999999999998</v>
      </c>
      <c r="G1162" s="79">
        <f t="shared" si="96"/>
        <v>1.6401999999999999</v>
      </c>
      <c r="H1162" s="4" t="s">
        <v>911</v>
      </c>
      <c r="I1162" s="49" t="s">
        <v>970</v>
      </c>
    </row>
    <row r="1163" spans="1:9" x14ac:dyDescent="0.25">
      <c r="A1163" s="67">
        <f xml:space="preserve"> A1162+1</f>
        <v>973</v>
      </c>
      <c r="B1163" s="68"/>
      <c r="C1163" s="67">
        <v>104</v>
      </c>
      <c r="D1163" s="68" t="s">
        <v>974</v>
      </c>
      <c r="E1163" s="141">
        <v>1.23</v>
      </c>
      <c r="F1163" s="79">
        <f t="shared" si="95"/>
        <v>0.22139999999999999</v>
      </c>
      <c r="G1163" s="79">
        <f t="shared" si="96"/>
        <v>1.4514</v>
      </c>
      <c r="H1163" s="4" t="s">
        <v>911</v>
      </c>
      <c r="I1163" s="49" t="s">
        <v>970</v>
      </c>
    </row>
    <row r="1164" spans="1:9" x14ac:dyDescent="0.25">
      <c r="A1164" s="67" t="s">
        <v>908</v>
      </c>
      <c r="B1164" s="68"/>
      <c r="C1164" s="189" t="s">
        <v>975</v>
      </c>
      <c r="D1164" s="191"/>
      <c r="E1164" s="94"/>
      <c r="F1164" s="79"/>
      <c r="G1164" s="79"/>
      <c r="H1164" s="9"/>
      <c r="I1164" s="47"/>
    </row>
    <row r="1165" spans="1:9" x14ac:dyDescent="0.25">
      <c r="A1165" s="67">
        <f>A1163+1</f>
        <v>974</v>
      </c>
      <c r="B1165" s="68"/>
      <c r="C1165" s="67">
        <v>104</v>
      </c>
      <c r="D1165" s="68" t="s">
        <v>976</v>
      </c>
      <c r="E1165" s="141">
        <v>3.6599999999999997</v>
      </c>
      <c r="F1165" s="79">
        <f t="shared" si="95"/>
        <v>0.65879999999999994</v>
      </c>
      <c r="G1165" s="79">
        <f t="shared" si="96"/>
        <v>4.3187999999999995</v>
      </c>
      <c r="H1165" s="4" t="s">
        <v>911</v>
      </c>
      <c r="I1165" s="49" t="s">
        <v>970</v>
      </c>
    </row>
    <row r="1166" spans="1:9" x14ac:dyDescent="0.25">
      <c r="A1166" s="67">
        <f xml:space="preserve"> A1165+1</f>
        <v>975</v>
      </c>
      <c r="B1166" s="68"/>
      <c r="C1166" s="67">
        <v>104</v>
      </c>
      <c r="D1166" s="68" t="s">
        <v>977</v>
      </c>
      <c r="E1166" s="141">
        <v>3.3099999999999996</v>
      </c>
      <c r="F1166" s="79">
        <f t="shared" si="95"/>
        <v>0.59579999999999989</v>
      </c>
      <c r="G1166" s="79">
        <f t="shared" si="96"/>
        <v>3.9057999999999993</v>
      </c>
      <c r="H1166" s="4" t="s">
        <v>911</v>
      </c>
      <c r="I1166" s="49" t="s">
        <v>970</v>
      </c>
    </row>
    <row r="1167" spans="1:9" x14ac:dyDescent="0.25">
      <c r="A1167" s="67">
        <f xml:space="preserve"> A1166+1</f>
        <v>976</v>
      </c>
      <c r="B1167" s="68"/>
      <c r="C1167" s="67">
        <v>104</v>
      </c>
      <c r="D1167" s="68" t="s">
        <v>978</v>
      </c>
      <c r="E1167" s="141">
        <v>3.1199999999999997</v>
      </c>
      <c r="F1167" s="79">
        <f t="shared" si="95"/>
        <v>0.56159999999999988</v>
      </c>
      <c r="G1167" s="79">
        <f t="shared" si="96"/>
        <v>3.6815999999999995</v>
      </c>
      <c r="H1167" s="4" t="s">
        <v>911</v>
      </c>
      <c r="I1167" s="49" t="s">
        <v>970</v>
      </c>
    </row>
    <row r="1168" spans="1:9" x14ac:dyDescent="0.25">
      <c r="A1168" s="67">
        <f xml:space="preserve"> A1167+1</f>
        <v>977</v>
      </c>
      <c r="B1168" s="68"/>
      <c r="C1168" s="67">
        <v>104</v>
      </c>
      <c r="D1168" s="68" t="s">
        <v>979</v>
      </c>
      <c r="E1168" s="141">
        <v>2.7899999999999996</v>
      </c>
      <c r="F1168" s="79">
        <f t="shared" si="95"/>
        <v>0.50219999999999987</v>
      </c>
      <c r="G1168" s="79">
        <f t="shared" si="96"/>
        <v>3.2921999999999993</v>
      </c>
      <c r="H1168" s="4" t="s">
        <v>911</v>
      </c>
      <c r="I1168" s="49" t="s">
        <v>970</v>
      </c>
    </row>
    <row r="1169" spans="1:9" x14ac:dyDescent="0.25">
      <c r="A1169" s="67">
        <f xml:space="preserve"> A1168+1</f>
        <v>978</v>
      </c>
      <c r="B1169" s="68"/>
      <c r="C1169" s="67">
        <v>104</v>
      </c>
      <c r="D1169" s="68" t="s">
        <v>980</v>
      </c>
      <c r="E1169" s="141">
        <v>2.44</v>
      </c>
      <c r="F1169" s="79">
        <f t="shared" si="95"/>
        <v>0.43919999999999998</v>
      </c>
      <c r="G1169" s="79">
        <f t="shared" si="96"/>
        <v>2.8792</v>
      </c>
      <c r="H1169" s="4" t="s">
        <v>911</v>
      </c>
      <c r="I1169" s="49" t="s">
        <v>970</v>
      </c>
    </row>
    <row r="1170" spans="1:9" x14ac:dyDescent="0.25">
      <c r="A1170" s="67"/>
      <c r="B1170" s="68"/>
      <c r="C1170" s="189" t="s">
        <v>981</v>
      </c>
      <c r="D1170" s="191"/>
      <c r="E1170" s="94"/>
      <c r="F1170" s="79"/>
      <c r="G1170" s="79"/>
      <c r="H1170" s="9"/>
      <c r="I1170" s="47"/>
    </row>
    <row r="1171" spans="1:9" x14ac:dyDescent="0.25">
      <c r="A1171" s="67">
        <f>A1169+1</f>
        <v>979</v>
      </c>
      <c r="B1171" s="68"/>
      <c r="C1171" s="67">
        <v>104</v>
      </c>
      <c r="D1171" s="68" t="s">
        <v>982</v>
      </c>
      <c r="E1171" s="141">
        <v>5.3999999999999995</v>
      </c>
      <c r="F1171" s="79">
        <f t="shared" si="95"/>
        <v>0.97199999999999986</v>
      </c>
      <c r="G1171" s="79">
        <f t="shared" si="96"/>
        <v>6.371999999999999</v>
      </c>
      <c r="H1171" s="4" t="s">
        <v>911</v>
      </c>
      <c r="I1171" s="49" t="s">
        <v>970</v>
      </c>
    </row>
    <row r="1172" spans="1:9" x14ac:dyDescent="0.25">
      <c r="A1172" s="67">
        <f xml:space="preserve"> A1171+1</f>
        <v>980</v>
      </c>
      <c r="B1172" s="68"/>
      <c r="C1172" s="67">
        <v>104</v>
      </c>
      <c r="D1172" s="68" t="s">
        <v>983</v>
      </c>
      <c r="E1172" s="141">
        <v>4.8599999999999994</v>
      </c>
      <c r="F1172" s="79">
        <f t="shared" si="95"/>
        <v>0.87479999999999991</v>
      </c>
      <c r="G1172" s="79">
        <f t="shared" si="96"/>
        <v>5.734799999999999</v>
      </c>
      <c r="H1172" s="4" t="s">
        <v>911</v>
      </c>
      <c r="I1172" s="49" t="s">
        <v>970</v>
      </c>
    </row>
    <row r="1173" spans="1:9" x14ac:dyDescent="0.25">
      <c r="A1173" s="67">
        <f xml:space="preserve"> A1172+1</f>
        <v>981</v>
      </c>
      <c r="B1173" s="68"/>
      <c r="C1173" s="67">
        <v>104</v>
      </c>
      <c r="D1173" s="68" t="s">
        <v>984</v>
      </c>
      <c r="E1173" s="141">
        <v>4.5299999999999994</v>
      </c>
      <c r="F1173" s="79">
        <f t="shared" si="95"/>
        <v>0.8153999999999999</v>
      </c>
      <c r="G1173" s="79">
        <f t="shared" si="96"/>
        <v>5.3453999999999997</v>
      </c>
      <c r="H1173" s="4" t="s">
        <v>911</v>
      </c>
      <c r="I1173" s="49" t="s">
        <v>970</v>
      </c>
    </row>
    <row r="1174" spans="1:9" x14ac:dyDescent="0.25">
      <c r="A1174" s="67">
        <f xml:space="preserve"> A1173+1</f>
        <v>982</v>
      </c>
      <c r="B1174" s="68"/>
      <c r="C1174" s="67">
        <v>104</v>
      </c>
      <c r="D1174" s="68" t="s">
        <v>985</v>
      </c>
      <c r="E1174" s="141">
        <v>4.18</v>
      </c>
      <c r="F1174" s="79">
        <f t="shared" si="95"/>
        <v>0.75239999999999996</v>
      </c>
      <c r="G1174" s="79">
        <f t="shared" si="96"/>
        <v>4.9323999999999995</v>
      </c>
      <c r="H1174" s="4" t="s">
        <v>911</v>
      </c>
      <c r="I1174" s="49" t="s">
        <v>970</v>
      </c>
    </row>
    <row r="1175" spans="1:9" x14ac:dyDescent="0.25">
      <c r="A1175" s="67">
        <f xml:space="preserve"> A1174+1</f>
        <v>983</v>
      </c>
      <c r="B1175" s="68"/>
      <c r="C1175" s="67">
        <v>104</v>
      </c>
      <c r="D1175" s="68" t="s">
        <v>986</v>
      </c>
      <c r="E1175" s="141">
        <v>3.6599999999999997</v>
      </c>
      <c r="F1175" s="79">
        <f t="shared" si="95"/>
        <v>0.65879999999999994</v>
      </c>
      <c r="G1175" s="79">
        <f t="shared" si="96"/>
        <v>4.3187999999999995</v>
      </c>
      <c r="H1175" s="4" t="s">
        <v>911</v>
      </c>
      <c r="I1175" s="49" t="s">
        <v>970</v>
      </c>
    </row>
    <row r="1176" spans="1:9" x14ac:dyDescent="0.25">
      <c r="A1176" s="67"/>
      <c r="B1176" s="68"/>
      <c r="C1176" s="189" t="s">
        <v>987</v>
      </c>
      <c r="D1176" s="191"/>
      <c r="E1176" s="94"/>
      <c r="F1176" s="79"/>
      <c r="G1176" s="79"/>
      <c r="H1176" s="9"/>
      <c r="I1176" s="47"/>
    </row>
    <row r="1177" spans="1:9" x14ac:dyDescent="0.25">
      <c r="A1177" s="67">
        <f>A1175+1</f>
        <v>984</v>
      </c>
      <c r="B1177" s="68"/>
      <c r="C1177" s="67">
        <v>104</v>
      </c>
      <c r="D1177" s="68" t="s">
        <v>988</v>
      </c>
      <c r="E1177" s="141">
        <v>7.31</v>
      </c>
      <c r="F1177" s="79">
        <f t="shared" si="95"/>
        <v>1.3157999999999999</v>
      </c>
      <c r="G1177" s="79">
        <f t="shared" si="96"/>
        <v>8.6257999999999999</v>
      </c>
      <c r="H1177" s="4" t="s">
        <v>911</v>
      </c>
      <c r="I1177" s="49" t="s">
        <v>970</v>
      </c>
    </row>
    <row r="1178" spans="1:9" x14ac:dyDescent="0.25">
      <c r="A1178" s="67">
        <f xml:space="preserve"> A1177+1</f>
        <v>985</v>
      </c>
      <c r="B1178" s="68"/>
      <c r="C1178" s="67">
        <v>104</v>
      </c>
      <c r="D1178" s="68" t="s">
        <v>989</v>
      </c>
      <c r="E1178" s="141">
        <v>6.6</v>
      </c>
      <c r="F1178" s="79">
        <f t="shared" si="95"/>
        <v>1.1879999999999999</v>
      </c>
      <c r="G1178" s="79">
        <f t="shared" si="96"/>
        <v>7.7879999999999994</v>
      </c>
      <c r="H1178" s="4" t="s">
        <v>911</v>
      </c>
      <c r="I1178" s="49" t="s">
        <v>970</v>
      </c>
    </row>
    <row r="1179" spans="1:9" x14ac:dyDescent="0.25">
      <c r="A1179" s="67">
        <f xml:space="preserve"> A1178+1</f>
        <v>986</v>
      </c>
      <c r="B1179" s="68"/>
      <c r="C1179" s="67">
        <v>104</v>
      </c>
      <c r="D1179" s="68" t="s">
        <v>990</v>
      </c>
      <c r="E1179" s="141">
        <v>6.09</v>
      </c>
      <c r="F1179" s="79">
        <f t="shared" si="95"/>
        <v>1.0961999999999998</v>
      </c>
      <c r="G1179" s="79">
        <f t="shared" si="96"/>
        <v>7.1861999999999995</v>
      </c>
      <c r="H1179" s="4" t="s">
        <v>911</v>
      </c>
      <c r="I1179" s="49" t="s">
        <v>970</v>
      </c>
    </row>
    <row r="1180" spans="1:9" x14ac:dyDescent="0.25">
      <c r="A1180" s="67">
        <f xml:space="preserve"> A1179+1</f>
        <v>987</v>
      </c>
      <c r="B1180" s="68"/>
      <c r="C1180" s="67">
        <v>104</v>
      </c>
      <c r="D1180" s="68" t="s">
        <v>991</v>
      </c>
      <c r="E1180" s="141">
        <v>5.3999999999999995</v>
      </c>
      <c r="F1180" s="79">
        <f t="shared" si="95"/>
        <v>0.97199999999999986</v>
      </c>
      <c r="G1180" s="79">
        <f t="shared" si="96"/>
        <v>6.371999999999999</v>
      </c>
      <c r="H1180" s="4" t="s">
        <v>911</v>
      </c>
      <c r="I1180" s="49" t="s">
        <v>970</v>
      </c>
    </row>
    <row r="1181" spans="1:9" x14ac:dyDescent="0.25">
      <c r="A1181" s="67">
        <f xml:space="preserve"> A1180+1</f>
        <v>988</v>
      </c>
      <c r="B1181" s="68"/>
      <c r="C1181" s="67">
        <v>104</v>
      </c>
      <c r="D1181" s="68" t="s">
        <v>992</v>
      </c>
      <c r="E1181" s="141">
        <v>4.8599999999999994</v>
      </c>
      <c r="F1181" s="79">
        <f t="shared" si="95"/>
        <v>0.87479999999999991</v>
      </c>
      <c r="G1181" s="79">
        <f t="shared" si="96"/>
        <v>5.734799999999999</v>
      </c>
      <c r="H1181" s="4" t="s">
        <v>911</v>
      </c>
      <c r="I1181" s="49" t="s">
        <v>970</v>
      </c>
    </row>
    <row r="1182" spans="1:9" x14ac:dyDescent="0.25">
      <c r="A1182" s="67"/>
      <c r="B1182" s="68"/>
      <c r="C1182" s="189" t="s">
        <v>993</v>
      </c>
      <c r="D1182" s="191"/>
      <c r="E1182" s="94"/>
      <c r="F1182" s="79"/>
      <c r="G1182" s="79"/>
      <c r="H1182" s="9"/>
      <c r="I1182" s="47"/>
    </row>
    <row r="1183" spans="1:9" x14ac:dyDescent="0.25">
      <c r="A1183" s="67">
        <f>A1181+1</f>
        <v>989</v>
      </c>
      <c r="B1183" s="68"/>
      <c r="C1183" s="67">
        <v>104</v>
      </c>
      <c r="D1183" s="68" t="s">
        <v>994</v>
      </c>
      <c r="E1183" s="141">
        <v>9.1999999999999993</v>
      </c>
      <c r="F1183" s="79">
        <f t="shared" ref="F1183:F1214" si="97">E1183*0.18</f>
        <v>1.6559999999999999</v>
      </c>
      <c r="G1183" s="79">
        <f t="shared" ref="G1183:G1214" si="98">E1183+F1183</f>
        <v>10.856</v>
      </c>
      <c r="H1183" s="4" t="s">
        <v>911</v>
      </c>
      <c r="I1183" s="49" t="s">
        <v>970</v>
      </c>
    </row>
    <row r="1184" spans="1:9" x14ac:dyDescent="0.25">
      <c r="A1184" s="67">
        <f xml:space="preserve"> A1183+1</f>
        <v>990</v>
      </c>
      <c r="B1184" s="68"/>
      <c r="C1184" s="67">
        <v>104</v>
      </c>
      <c r="D1184" s="68" t="s">
        <v>995</v>
      </c>
      <c r="E1184" s="141">
        <v>8.52</v>
      </c>
      <c r="F1184" s="79">
        <f t="shared" si="97"/>
        <v>1.5335999999999999</v>
      </c>
      <c r="G1184" s="79">
        <f t="shared" si="98"/>
        <v>10.053599999999999</v>
      </c>
      <c r="H1184" s="4" t="s">
        <v>911</v>
      </c>
      <c r="I1184" s="49" t="s">
        <v>970</v>
      </c>
    </row>
    <row r="1185" spans="1:9" x14ac:dyDescent="0.25">
      <c r="A1185" s="67">
        <f xml:space="preserve"> A1184+1</f>
        <v>991</v>
      </c>
      <c r="B1185" s="68"/>
      <c r="C1185" s="67">
        <v>104</v>
      </c>
      <c r="D1185" s="68" t="s">
        <v>996</v>
      </c>
      <c r="E1185" s="141">
        <v>7.31</v>
      </c>
      <c r="F1185" s="79">
        <f t="shared" si="97"/>
        <v>1.3157999999999999</v>
      </c>
      <c r="G1185" s="79">
        <f t="shared" si="98"/>
        <v>8.6257999999999999</v>
      </c>
      <c r="H1185" s="4" t="s">
        <v>911</v>
      </c>
      <c r="I1185" s="49" t="s">
        <v>970</v>
      </c>
    </row>
    <row r="1186" spans="1:9" x14ac:dyDescent="0.25">
      <c r="A1186" s="67">
        <f xml:space="preserve"> A1185+1</f>
        <v>992</v>
      </c>
      <c r="B1186" s="68"/>
      <c r="C1186" s="67">
        <v>104</v>
      </c>
      <c r="D1186" s="68" t="s">
        <v>997</v>
      </c>
      <c r="E1186" s="141">
        <v>6.6</v>
      </c>
      <c r="F1186" s="79">
        <f t="shared" si="97"/>
        <v>1.1879999999999999</v>
      </c>
      <c r="G1186" s="79">
        <f t="shared" si="98"/>
        <v>7.7879999999999994</v>
      </c>
      <c r="H1186" s="4" t="s">
        <v>911</v>
      </c>
      <c r="I1186" s="49" t="s">
        <v>970</v>
      </c>
    </row>
    <row r="1187" spans="1:9" x14ac:dyDescent="0.25">
      <c r="A1187" s="67">
        <f xml:space="preserve"> A1186+1</f>
        <v>993</v>
      </c>
      <c r="B1187" s="68"/>
      <c r="C1187" s="67">
        <v>104</v>
      </c>
      <c r="D1187" s="68" t="s">
        <v>998</v>
      </c>
      <c r="E1187" s="141">
        <v>6.09</v>
      </c>
      <c r="F1187" s="79">
        <f t="shared" si="97"/>
        <v>1.0961999999999998</v>
      </c>
      <c r="G1187" s="79">
        <f t="shared" si="98"/>
        <v>7.1861999999999995</v>
      </c>
      <c r="H1187" s="4" t="s">
        <v>911</v>
      </c>
      <c r="I1187" s="49" t="s">
        <v>970</v>
      </c>
    </row>
    <row r="1188" spans="1:9" x14ac:dyDescent="0.25">
      <c r="A1188" s="67"/>
      <c r="B1188" s="189" t="s">
        <v>999</v>
      </c>
      <c r="C1188" s="190"/>
      <c r="D1188" s="191"/>
      <c r="E1188" s="94"/>
      <c r="F1188" s="79"/>
      <c r="G1188" s="79"/>
      <c r="H1188" s="9"/>
      <c r="I1188" s="47"/>
    </row>
    <row r="1189" spans="1:9" x14ac:dyDescent="0.25">
      <c r="A1189" s="67"/>
      <c r="B1189" s="68"/>
      <c r="C1189" s="189" t="s">
        <v>1000</v>
      </c>
      <c r="D1189" s="191"/>
      <c r="E1189" s="94"/>
      <c r="F1189" s="79"/>
      <c r="G1189" s="79"/>
      <c r="H1189" s="9"/>
      <c r="I1189" s="47"/>
    </row>
    <row r="1190" spans="1:9" x14ac:dyDescent="0.25">
      <c r="A1190" s="67">
        <f>A1187+1</f>
        <v>994</v>
      </c>
      <c r="B1190" s="68"/>
      <c r="C1190" s="67">
        <v>104</v>
      </c>
      <c r="D1190" s="68" t="s">
        <v>1001</v>
      </c>
      <c r="E1190" s="141">
        <v>7.31</v>
      </c>
      <c r="F1190" s="79">
        <f t="shared" si="97"/>
        <v>1.3157999999999999</v>
      </c>
      <c r="G1190" s="79">
        <f t="shared" si="98"/>
        <v>8.6257999999999999</v>
      </c>
      <c r="H1190" s="4" t="s">
        <v>911</v>
      </c>
      <c r="I1190" s="49" t="s">
        <v>970</v>
      </c>
    </row>
    <row r="1191" spans="1:9" x14ac:dyDescent="0.25">
      <c r="A1191" s="67">
        <f xml:space="preserve"> A1190+1</f>
        <v>995</v>
      </c>
      <c r="B1191" s="68"/>
      <c r="C1191" s="67">
        <v>104</v>
      </c>
      <c r="D1191" s="68" t="s">
        <v>1002</v>
      </c>
      <c r="E1191" s="141">
        <v>6.6</v>
      </c>
      <c r="F1191" s="79">
        <f t="shared" si="97"/>
        <v>1.1879999999999999</v>
      </c>
      <c r="G1191" s="79">
        <f t="shared" si="98"/>
        <v>7.7879999999999994</v>
      </c>
      <c r="H1191" s="4" t="s">
        <v>911</v>
      </c>
      <c r="I1191" s="49" t="s">
        <v>970</v>
      </c>
    </row>
    <row r="1192" spans="1:9" x14ac:dyDescent="0.25">
      <c r="A1192" s="67">
        <f xml:space="preserve"> A1191+1</f>
        <v>996</v>
      </c>
      <c r="B1192" s="68"/>
      <c r="C1192" s="67">
        <v>104</v>
      </c>
      <c r="D1192" s="68" t="s">
        <v>1003</v>
      </c>
      <c r="E1192" s="141">
        <v>6.09</v>
      </c>
      <c r="F1192" s="79">
        <f t="shared" si="97"/>
        <v>1.0961999999999998</v>
      </c>
      <c r="G1192" s="79">
        <f t="shared" si="98"/>
        <v>7.1861999999999995</v>
      </c>
      <c r="H1192" s="4" t="s">
        <v>911</v>
      </c>
      <c r="I1192" s="49" t="s">
        <v>970</v>
      </c>
    </row>
    <row r="1193" spans="1:9" x14ac:dyDescent="0.25">
      <c r="A1193" s="67">
        <f xml:space="preserve"> A1192+1</f>
        <v>997</v>
      </c>
      <c r="B1193" s="68"/>
      <c r="C1193" s="67">
        <v>104</v>
      </c>
      <c r="D1193" s="68" t="s">
        <v>1004</v>
      </c>
      <c r="E1193" s="141">
        <v>5.3999999999999995</v>
      </c>
      <c r="F1193" s="79">
        <f t="shared" si="97"/>
        <v>0.97199999999999986</v>
      </c>
      <c r="G1193" s="79">
        <f t="shared" si="98"/>
        <v>6.371999999999999</v>
      </c>
      <c r="H1193" s="4" t="s">
        <v>911</v>
      </c>
      <c r="I1193" s="49" t="s">
        <v>970</v>
      </c>
    </row>
    <row r="1194" spans="1:9" x14ac:dyDescent="0.25">
      <c r="A1194" s="67">
        <f xml:space="preserve"> A1193+1</f>
        <v>998</v>
      </c>
      <c r="B1194" s="68"/>
      <c r="C1194" s="67">
        <v>104</v>
      </c>
      <c r="D1194" s="68" t="s">
        <v>1005</v>
      </c>
      <c r="E1194" s="141">
        <v>4.8599999999999994</v>
      </c>
      <c r="F1194" s="79">
        <f t="shared" si="97"/>
        <v>0.87479999999999991</v>
      </c>
      <c r="G1194" s="79">
        <f t="shared" si="98"/>
        <v>5.734799999999999</v>
      </c>
      <c r="H1194" s="4" t="s">
        <v>911</v>
      </c>
      <c r="I1194" s="49" t="s">
        <v>970</v>
      </c>
    </row>
    <row r="1195" spans="1:9" x14ac:dyDescent="0.25">
      <c r="A1195" s="67"/>
      <c r="B1195" s="68"/>
      <c r="C1195" s="189" t="s">
        <v>1006</v>
      </c>
      <c r="D1195" s="191"/>
      <c r="E1195" s="94"/>
      <c r="F1195" s="79"/>
      <c r="G1195" s="79"/>
      <c r="H1195" s="9"/>
      <c r="I1195" s="47"/>
    </row>
    <row r="1196" spans="1:9" x14ac:dyDescent="0.25">
      <c r="A1196" s="67">
        <f>A1194+1</f>
        <v>999</v>
      </c>
      <c r="B1196" s="68"/>
      <c r="C1196" s="67">
        <v>104</v>
      </c>
      <c r="D1196" s="68" t="s">
        <v>1007</v>
      </c>
      <c r="E1196" s="141">
        <v>10.959999999999999</v>
      </c>
      <c r="F1196" s="79">
        <f t="shared" si="97"/>
        <v>1.9727999999999997</v>
      </c>
      <c r="G1196" s="79">
        <f t="shared" si="98"/>
        <v>12.932799999999999</v>
      </c>
      <c r="H1196" s="4" t="s">
        <v>911</v>
      </c>
      <c r="I1196" s="49" t="s">
        <v>970</v>
      </c>
    </row>
    <row r="1197" spans="1:9" x14ac:dyDescent="0.25">
      <c r="A1197" s="67">
        <f xml:space="preserve"> A1196+1</f>
        <v>1000</v>
      </c>
      <c r="B1197" s="68"/>
      <c r="C1197" s="67">
        <v>104</v>
      </c>
      <c r="D1197" s="68" t="s">
        <v>1008</v>
      </c>
      <c r="E1197" s="141">
        <v>9.74</v>
      </c>
      <c r="F1197" s="79">
        <f t="shared" si="97"/>
        <v>1.7531999999999999</v>
      </c>
      <c r="G1197" s="79">
        <f t="shared" si="98"/>
        <v>11.4932</v>
      </c>
      <c r="H1197" s="4" t="s">
        <v>911</v>
      </c>
      <c r="I1197" s="49" t="s">
        <v>970</v>
      </c>
    </row>
    <row r="1198" spans="1:9" x14ac:dyDescent="0.25">
      <c r="A1198" s="67">
        <f xml:space="preserve"> A1197+1</f>
        <v>1001</v>
      </c>
      <c r="B1198" s="68"/>
      <c r="C1198" s="67">
        <v>104</v>
      </c>
      <c r="D1198" s="68" t="s">
        <v>1009</v>
      </c>
      <c r="E1198" s="141">
        <v>9.1999999999999993</v>
      </c>
      <c r="F1198" s="79">
        <f t="shared" si="97"/>
        <v>1.6559999999999999</v>
      </c>
      <c r="G1198" s="79">
        <f t="shared" si="98"/>
        <v>10.856</v>
      </c>
      <c r="H1198" s="4" t="s">
        <v>911</v>
      </c>
      <c r="I1198" s="49" t="s">
        <v>970</v>
      </c>
    </row>
    <row r="1199" spans="1:9" x14ac:dyDescent="0.25">
      <c r="A1199" s="67">
        <f xml:space="preserve"> A1198+1</f>
        <v>1002</v>
      </c>
      <c r="B1199" s="68"/>
      <c r="C1199" s="67">
        <v>104</v>
      </c>
      <c r="D1199" s="68" t="s">
        <v>1010</v>
      </c>
      <c r="E1199" s="141">
        <v>8.52</v>
      </c>
      <c r="F1199" s="79">
        <f t="shared" si="97"/>
        <v>1.5335999999999999</v>
      </c>
      <c r="G1199" s="79">
        <f t="shared" si="98"/>
        <v>10.053599999999999</v>
      </c>
      <c r="H1199" s="4" t="s">
        <v>911</v>
      </c>
      <c r="I1199" s="49" t="s">
        <v>970</v>
      </c>
    </row>
    <row r="1200" spans="1:9" x14ac:dyDescent="0.25">
      <c r="A1200" s="67">
        <f xml:space="preserve"> A1199+1</f>
        <v>1003</v>
      </c>
      <c r="B1200" s="68"/>
      <c r="C1200" s="67">
        <v>104</v>
      </c>
      <c r="D1200" s="68" t="s">
        <v>1011</v>
      </c>
      <c r="E1200" s="141">
        <v>7.31</v>
      </c>
      <c r="F1200" s="79">
        <f t="shared" si="97"/>
        <v>1.3157999999999999</v>
      </c>
      <c r="G1200" s="79">
        <f t="shared" si="98"/>
        <v>8.6257999999999999</v>
      </c>
      <c r="H1200" s="4" t="s">
        <v>911</v>
      </c>
      <c r="I1200" s="49" t="s">
        <v>970</v>
      </c>
    </row>
    <row r="1201" spans="1:9" x14ac:dyDescent="0.25">
      <c r="A1201" s="67"/>
      <c r="B1201" s="68"/>
      <c r="C1201" s="189" t="s">
        <v>1012</v>
      </c>
      <c r="D1201" s="191"/>
      <c r="E1201" s="94"/>
      <c r="F1201" s="79"/>
      <c r="G1201" s="79"/>
      <c r="H1201" s="9"/>
      <c r="I1201" s="47"/>
    </row>
    <row r="1202" spans="1:9" x14ac:dyDescent="0.25">
      <c r="A1202" s="67">
        <f>A1200+1</f>
        <v>1004</v>
      </c>
      <c r="B1202" s="68"/>
      <c r="C1202" s="67">
        <v>104</v>
      </c>
      <c r="D1202" s="68" t="s">
        <v>1013</v>
      </c>
      <c r="E1202" s="141">
        <v>14.6</v>
      </c>
      <c r="F1202" s="79">
        <f t="shared" si="97"/>
        <v>2.6279999999999997</v>
      </c>
      <c r="G1202" s="79">
        <f t="shared" si="98"/>
        <v>17.227999999999998</v>
      </c>
      <c r="H1202" s="4" t="s">
        <v>911</v>
      </c>
      <c r="I1202" s="49" t="s">
        <v>970</v>
      </c>
    </row>
    <row r="1203" spans="1:9" x14ac:dyDescent="0.25">
      <c r="A1203" s="67">
        <f xml:space="preserve"> A1202+1</f>
        <v>1005</v>
      </c>
      <c r="B1203" s="68"/>
      <c r="C1203" s="67">
        <v>104</v>
      </c>
      <c r="D1203" s="68" t="s">
        <v>1014</v>
      </c>
      <c r="E1203" s="141">
        <v>13.39</v>
      </c>
      <c r="F1203" s="79">
        <f t="shared" si="97"/>
        <v>2.4102000000000001</v>
      </c>
      <c r="G1203" s="79">
        <f t="shared" si="98"/>
        <v>15.8002</v>
      </c>
      <c r="H1203" s="4" t="s">
        <v>911</v>
      </c>
      <c r="I1203" s="49" t="s">
        <v>970</v>
      </c>
    </row>
    <row r="1204" spans="1:9" x14ac:dyDescent="0.25">
      <c r="A1204" s="67">
        <f xml:space="preserve"> A1203+1</f>
        <v>1006</v>
      </c>
      <c r="B1204" s="68"/>
      <c r="C1204" s="67">
        <v>104</v>
      </c>
      <c r="D1204" s="68" t="s">
        <v>1015</v>
      </c>
      <c r="E1204" s="141">
        <v>12.17</v>
      </c>
      <c r="F1204" s="79">
        <f t="shared" si="97"/>
        <v>2.1905999999999999</v>
      </c>
      <c r="G1204" s="79">
        <f t="shared" si="98"/>
        <v>14.3606</v>
      </c>
      <c r="H1204" s="4" t="s">
        <v>911</v>
      </c>
      <c r="I1204" s="49" t="s">
        <v>970</v>
      </c>
    </row>
    <row r="1205" spans="1:9" x14ac:dyDescent="0.25">
      <c r="A1205" s="67">
        <f xml:space="preserve"> A1204+1</f>
        <v>1007</v>
      </c>
      <c r="B1205" s="68"/>
      <c r="C1205" s="67">
        <v>104</v>
      </c>
      <c r="D1205" s="68" t="s">
        <v>1016</v>
      </c>
      <c r="E1205" s="141">
        <v>10.959999999999999</v>
      </c>
      <c r="F1205" s="79">
        <f t="shared" si="97"/>
        <v>1.9727999999999997</v>
      </c>
      <c r="G1205" s="79">
        <f t="shared" si="98"/>
        <v>12.932799999999999</v>
      </c>
      <c r="H1205" s="4" t="s">
        <v>911</v>
      </c>
      <c r="I1205" s="49" t="s">
        <v>970</v>
      </c>
    </row>
    <row r="1206" spans="1:9" x14ac:dyDescent="0.25">
      <c r="A1206" s="67">
        <f xml:space="preserve"> A1205+1</f>
        <v>1008</v>
      </c>
      <c r="B1206" s="68"/>
      <c r="C1206" s="67">
        <v>104</v>
      </c>
      <c r="D1206" s="68" t="s">
        <v>1017</v>
      </c>
      <c r="E1206" s="141">
        <v>9.74</v>
      </c>
      <c r="F1206" s="79">
        <f t="shared" si="97"/>
        <v>1.7531999999999999</v>
      </c>
      <c r="G1206" s="79">
        <f t="shared" si="98"/>
        <v>11.4932</v>
      </c>
      <c r="H1206" s="4" t="s">
        <v>911</v>
      </c>
      <c r="I1206" s="49" t="s">
        <v>970</v>
      </c>
    </row>
    <row r="1207" spans="1:9" x14ac:dyDescent="0.25">
      <c r="A1207" s="67"/>
      <c r="B1207" s="68"/>
      <c r="C1207" s="189" t="s">
        <v>1018</v>
      </c>
      <c r="D1207" s="191"/>
      <c r="E1207" s="94"/>
      <c r="F1207" s="79"/>
      <c r="G1207" s="79"/>
      <c r="H1207" s="9"/>
      <c r="I1207" s="47"/>
    </row>
    <row r="1208" spans="1:9" x14ac:dyDescent="0.25">
      <c r="A1208" s="67">
        <f>A1206+1</f>
        <v>1009</v>
      </c>
      <c r="B1208" s="68"/>
      <c r="C1208" s="67">
        <v>104</v>
      </c>
      <c r="D1208" s="68" t="s">
        <v>1019</v>
      </c>
      <c r="E1208" s="141">
        <v>18.430000000000003</v>
      </c>
      <c r="F1208" s="79">
        <f t="shared" si="97"/>
        <v>3.3174000000000006</v>
      </c>
      <c r="G1208" s="79">
        <f t="shared" si="98"/>
        <v>21.747400000000003</v>
      </c>
      <c r="H1208" s="4" t="s">
        <v>911</v>
      </c>
      <c r="I1208" s="49" t="s">
        <v>970</v>
      </c>
    </row>
    <row r="1209" spans="1:9" x14ac:dyDescent="0.25">
      <c r="A1209" s="67">
        <f t="shared" ref="A1209:A1214" si="99" xml:space="preserve"> A1208+1</f>
        <v>1010</v>
      </c>
      <c r="B1209" s="68"/>
      <c r="C1209" s="67">
        <v>104</v>
      </c>
      <c r="D1209" s="68" t="s">
        <v>1020</v>
      </c>
      <c r="E1209" s="141">
        <v>17.21</v>
      </c>
      <c r="F1209" s="79">
        <f t="shared" si="97"/>
        <v>3.0977999999999999</v>
      </c>
      <c r="G1209" s="79">
        <f t="shared" si="98"/>
        <v>20.3078</v>
      </c>
      <c r="H1209" s="4" t="s">
        <v>911</v>
      </c>
      <c r="I1209" s="49" t="s">
        <v>970</v>
      </c>
    </row>
    <row r="1210" spans="1:9" x14ac:dyDescent="0.25">
      <c r="A1210" s="67">
        <f t="shared" si="99"/>
        <v>1011</v>
      </c>
      <c r="B1210" s="68"/>
      <c r="C1210" s="67">
        <v>104</v>
      </c>
      <c r="D1210" s="68" t="s">
        <v>1021</v>
      </c>
      <c r="E1210" s="141">
        <v>14.6</v>
      </c>
      <c r="F1210" s="79">
        <f t="shared" si="97"/>
        <v>2.6279999999999997</v>
      </c>
      <c r="G1210" s="79">
        <f t="shared" si="98"/>
        <v>17.227999999999998</v>
      </c>
      <c r="H1210" s="4" t="s">
        <v>911</v>
      </c>
      <c r="I1210" s="49" t="s">
        <v>970</v>
      </c>
    </row>
    <row r="1211" spans="1:9" x14ac:dyDescent="0.25">
      <c r="A1211" s="67">
        <f t="shared" si="99"/>
        <v>1012</v>
      </c>
      <c r="B1211" s="68"/>
      <c r="C1211" s="67">
        <v>104</v>
      </c>
      <c r="D1211" s="68" t="s">
        <v>1022</v>
      </c>
      <c r="E1211" s="141">
        <v>13.39</v>
      </c>
      <c r="F1211" s="79">
        <f t="shared" si="97"/>
        <v>2.4102000000000001</v>
      </c>
      <c r="G1211" s="79">
        <f t="shared" si="98"/>
        <v>15.8002</v>
      </c>
      <c r="H1211" s="4" t="s">
        <v>911</v>
      </c>
      <c r="I1211" s="49" t="s">
        <v>970</v>
      </c>
    </row>
    <row r="1212" spans="1:9" x14ac:dyDescent="0.25">
      <c r="A1212" s="67">
        <f t="shared" si="99"/>
        <v>1013</v>
      </c>
      <c r="B1212" s="68"/>
      <c r="C1212" s="67">
        <v>104</v>
      </c>
      <c r="D1212" s="68" t="s">
        <v>1023</v>
      </c>
      <c r="E1212" s="141">
        <v>12.17</v>
      </c>
      <c r="F1212" s="79">
        <f t="shared" si="97"/>
        <v>2.1905999999999999</v>
      </c>
      <c r="G1212" s="79">
        <f t="shared" si="98"/>
        <v>14.3606</v>
      </c>
      <c r="H1212" s="4" t="s">
        <v>911</v>
      </c>
      <c r="I1212" s="49" t="s">
        <v>970</v>
      </c>
    </row>
    <row r="1213" spans="1:9" ht="31.5" x14ac:dyDescent="0.25">
      <c r="A1213" s="67">
        <f t="shared" si="99"/>
        <v>1014</v>
      </c>
      <c r="B1213" s="68"/>
      <c r="C1213" s="67">
        <v>404</v>
      </c>
      <c r="D1213" s="68" t="s">
        <v>1024</v>
      </c>
      <c r="E1213" s="141">
        <v>1181.98</v>
      </c>
      <c r="F1213" s="79">
        <f t="shared" si="97"/>
        <v>212.75639999999999</v>
      </c>
      <c r="G1213" s="79">
        <f t="shared" si="98"/>
        <v>1394.7364</v>
      </c>
      <c r="H1213" s="4" t="s">
        <v>911</v>
      </c>
      <c r="I1213" s="49" t="s">
        <v>928</v>
      </c>
    </row>
    <row r="1214" spans="1:9" ht="31.5" x14ac:dyDescent="0.25">
      <c r="A1214" s="67">
        <f t="shared" si="99"/>
        <v>1015</v>
      </c>
      <c r="B1214" s="68"/>
      <c r="C1214" s="67">
        <v>404</v>
      </c>
      <c r="D1214" s="68" t="s">
        <v>1025</v>
      </c>
      <c r="E1214" s="141">
        <v>4.7</v>
      </c>
      <c r="F1214" s="79">
        <f t="shared" si="97"/>
        <v>0.84599999999999997</v>
      </c>
      <c r="G1214" s="79">
        <f t="shared" si="98"/>
        <v>5.5460000000000003</v>
      </c>
      <c r="H1214" s="4" t="s">
        <v>911</v>
      </c>
      <c r="I1214" s="49" t="s">
        <v>928</v>
      </c>
    </row>
    <row r="1215" spans="1:9" ht="46.5" customHeight="1" x14ac:dyDescent="0.25">
      <c r="A1215" s="202" t="s">
        <v>1026</v>
      </c>
      <c r="B1215" s="203"/>
      <c r="C1215" s="203"/>
      <c r="D1215" s="204"/>
      <c r="E1215" s="94"/>
      <c r="F1215" s="109"/>
      <c r="G1215" s="109"/>
      <c r="H1215" s="9"/>
      <c r="I1215" s="47"/>
    </row>
    <row r="1216" spans="1:9" ht="231.75" customHeight="1" x14ac:dyDescent="0.25">
      <c r="A1216" s="202" t="s">
        <v>1263</v>
      </c>
      <c r="B1216" s="203"/>
      <c r="C1216" s="203"/>
      <c r="D1216" s="203"/>
      <c r="E1216" s="94"/>
      <c r="F1216" s="109"/>
      <c r="G1216" s="109"/>
      <c r="H1216" s="9"/>
      <c r="I1216" s="47"/>
    </row>
    <row r="1217" spans="1:9" x14ac:dyDescent="0.25">
      <c r="A1217" s="67">
        <f>A1214+1</f>
        <v>1016</v>
      </c>
      <c r="B1217" s="68"/>
      <c r="C1217" s="67">
        <v>120</v>
      </c>
      <c r="D1217" s="68" t="s">
        <v>1027</v>
      </c>
      <c r="E1217" s="112">
        <v>1440.68</v>
      </c>
      <c r="F1217" s="112">
        <v>259.32</v>
      </c>
      <c r="G1217" s="112">
        <f>E1217+F1217</f>
        <v>1700</v>
      </c>
      <c r="H1217" s="6" t="s">
        <v>547</v>
      </c>
      <c r="I1217" s="48" t="s">
        <v>893</v>
      </c>
    </row>
    <row r="1218" spans="1:9" x14ac:dyDescent="0.25">
      <c r="A1218" s="67">
        <f t="shared" ref="A1218:A1245" si="100" xml:space="preserve"> A1217+1</f>
        <v>1017</v>
      </c>
      <c r="B1218" s="68"/>
      <c r="C1218" s="67">
        <v>120</v>
      </c>
      <c r="D1218" s="68" t="s">
        <v>1028</v>
      </c>
      <c r="E1218" s="79">
        <v>1101.69</v>
      </c>
      <c r="F1218" s="112">
        <v>198.31</v>
      </c>
      <c r="G1218" s="112">
        <f>E1218+F1218</f>
        <v>1300</v>
      </c>
      <c r="H1218" s="4" t="s">
        <v>547</v>
      </c>
      <c r="I1218" s="49" t="s">
        <v>893</v>
      </c>
    </row>
    <row r="1219" spans="1:9" ht="31.5" x14ac:dyDescent="0.25">
      <c r="A1219" s="67">
        <f t="shared" si="100"/>
        <v>1018</v>
      </c>
      <c r="B1219" s="68"/>
      <c r="C1219" s="67">
        <v>118</v>
      </c>
      <c r="D1219" s="68" t="s">
        <v>1029</v>
      </c>
      <c r="E1219" s="79">
        <v>381.36</v>
      </c>
      <c r="F1219" s="112">
        <f t="shared" ref="F1219:F1244" si="101">E1219*0.18</f>
        <v>68.644800000000004</v>
      </c>
      <c r="G1219" s="112">
        <f t="shared" ref="G1219:G1245" si="102">E1219+F1219</f>
        <v>450.00480000000005</v>
      </c>
      <c r="H1219" s="4" t="s">
        <v>547</v>
      </c>
      <c r="I1219" s="49" t="s">
        <v>899</v>
      </c>
    </row>
    <row r="1220" spans="1:9" ht="31.5" x14ac:dyDescent="0.25">
      <c r="A1220" s="67">
        <f t="shared" si="100"/>
        <v>1019</v>
      </c>
      <c r="B1220" s="68"/>
      <c r="C1220" s="67">
        <v>118</v>
      </c>
      <c r="D1220" s="68" t="s">
        <v>1030</v>
      </c>
      <c r="E1220" s="79">
        <v>1059.32</v>
      </c>
      <c r="F1220" s="112">
        <f t="shared" si="101"/>
        <v>190.67759999999998</v>
      </c>
      <c r="G1220" s="112">
        <f t="shared" si="102"/>
        <v>1249.9975999999999</v>
      </c>
      <c r="H1220" s="4" t="s">
        <v>547</v>
      </c>
      <c r="I1220" s="49" t="s">
        <v>899</v>
      </c>
    </row>
    <row r="1221" spans="1:9" ht="31.5" x14ac:dyDescent="0.25">
      <c r="A1221" s="67">
        <f t="shared" si="100"/>
        <v>1020</v>
      </c>
      <c r="B1221" s="68"/>
      <c r="C1221" s="67">
        <v>118</v>
      </c>
      <c r="D1221" s="68" t="s">
        <v>1031</v>
      </c>
      <c r="E1221" s="79">
        <v>1567.8</v>
      </c>
      <c r="F1221" s="112">
        <f t="shared" si="101"/>
        <v>282.20400000000001</v>
      </c>
      <c r="G1221" s="112">
        <f t="shared" si="102"/>
        <v>1850.0039999999999</v>
      </c>
      <c r="H1221" s="4" t="s">
        <v>547</v>
      </c>
      <c r="I1221" s="49" t="s">
        <v>899</v>
      </c>
    </row>
    <row r="1222" spans="1:9" ht="31.5" x14ac:dyDescent="0.25">
      <c r="A1222" s="67">
        <f t="shared" si="100"/>
        <v>1021</v>
      </c>
      <c r="B1222" s="68"/>
      <c r="C1222" s="67">
        <v>118</v>
      </c>
      <c r="D1222" s="68" t="s">
        <v>1032</v>
      </c>
      <c r="E1222" s="79">
        <v>2415.25</v>
      </c>
      <c r="F1222" s="112">
        <f t="shared" si="101"/>
        <v>434.745</v>
      </c>
      <c r="G1222" s="112">
        <f t="shared" si="102"/>
        <v>2849.9949999999999</v>
      </c>
      <c r="H1222" s="4" t="s">
        <v>547</v>
      </c>
      <c r="I1222" s="49" t="s">
        <v>899</v>
      </c>
    </row>
    <row r="1223" spans="1:9" x14ac:dyDescent="0.25">
      <c r="A1223" s="67">
        <f t="shared" si="100"/>
        <v>1022</v>
      </c>
      <c r="B1223" s="68"/>
      <c r="C1223" s="67">
        <v>118</v>
      </c>
      <c r="D1223" s="68" t="s">
        <v>1033</v>
      </c>
      <c r="E1223" s="79">
        <v>3474.58</v>
      </c>
      <c r="F1223" s="112">
        <f t="shared" si="101"/>
        <v>625.42439999999999</v>
      </c>
      <c r="G1223" s="112">
        <f t="shared" si="102"/>
        <v>4100.0043999999998</v>
      </c>
      <c r="H1223" s="4" t="s">
        <v>547</v>
      </c>
      <c r="I1223" s="49" t="s">
        <v>899</v>
      </c>
    </row>
    <row r="1224" spans="1:9" x14ac:dyDescent="0.25">
      <c r="A1224" s="67">
        <f t="shared" si="100"/>
        <v>1023</v>
      </c>
      <c r="B1224" s="68"/>
      <c r="C1224" s="67">
        <v>118</v>
      </c>
      <c r="D1224" s="68" t="s">
        <v>1034</v>
      </c>
      <c r="E1224" s="79">
        <v>4830.51</v>
      </c>
      <c r="F1224" s="112">
        <f t="shared" si="101"/>
        <v>869.49180000000001</v>
      </c>
      <c r="G1224" s="112">
        <f t="shared" si="102"/>
        <v>5700.0018</v>
      </c>
      <c r="H1224" s="4" t="s">
        <v>547</v>
      </c>
      <c r="I1224" s="49" t="s">
        <v>899</v>
      </c>
    </row>
    <row r="1225" spans="1:9" ht="31.5" x14ac:dyDescent="0.25">
      <c r="A1225" s="67">
        <f t="shared" si="100"/>
        <v>1024</v>
      </c>
      <c r="B1225" s="68"/>
      <c r="C1225" s="67">
        <v>118</v>
      </c>
      <c r="D1225" s="68" t="s">
        <v>1035</v>
      </c>
      <c r="E1225" s="79">
        <v>6355.93</v>
      </c>
      <c r="F1225" s="112">
        <v>1144.07</v>
      </c>
      <c r="G1225" s="112">
        <f t="shared" si="102"/>
        <v>7500</v>
      </c>
      <c r="H1225" s="4" t="s">
        <v>547</v>
      </c>
      <c r="I1225" s="49" t="s">
        <v>899</v>
      </c>
    </row>
    <row r="1226" spans="1:9" x14ac:dyDescent="0.25">
      <c r="A1226" s="67">
        <f t="shared" si="100"/>
        <v>1025</v>
      </c>
      <c r="B1226" s="68"/>
      <c r="C1226" s="67">
        <v>118</v>
      </c>
      <c r="D1226" s="68" t="s">
        <v>1036</v>
      </c>
      <c r="E1226" s="79">
        <v>8262.7099999999991</v>
      </c>
      <c r="F1226" s="112">
        <f t="shared" si="101"/>
        <v>1487.2877999999998</v>
      </c>
      <c r="G1226" s="112">
        <f t="shared" si="102"/>
        <v>9749.9977999999992</v>
      </c>
      <c r="H1226" s="4" t="s">
        <v>547</v>
      </c>
      <c r="I1226" s="49" t="s">
        <v>899</v>
      </c>
    </row>
    <row r="1227" spans="1:9" x14ac:dyDescent="0.25">
      <c r="A1227" s="67">
        <f t="shared" si="100"/>
        <v>1026</v>
      </c>
      <c r="B1227" s="68"/>
      <c r="C1227" s="67">
        <v>118</v>
      </c>
      <c r="D1227" s="68" t="s">
        <v>1037</v>
      </c>
      <c r="E1227" s="79">
        <v>1440.68</v>
      </c>
      <c r="F1227" s="112">
        <f t="shared" si="101"/>
        <v>259.32240000000002</v>
      </c>
      <c r="G1227" s="112">
        <f t="shared" si="102"/>
        <v>1700.0024000000001</v>
      </c>
      <c r="H1227" s="4" t="s">
        <v>547</v>
      </c>
      <c r="I1227" s="49" t="s">
        <v>899</v>
      </c>
    </row>
    <row r="1228" spans="1:9" x14ac:dyDescent="0.25">
      <c r="A1228" s="67">
        <f t="shared" si="100"/>
        <v>1027</v>
      </c>
      <c r="B1228" s="68"/>
      <c r="C1228" s="67">
        <v>118</v>
      </c>
      <c r="D1228" s="68" t="s">
        <v>1038</v>
      </c>
      <c r="E1228" s="79">
        <v>4152.54</v>
      </c>
      <c r="F1228" s="112">
        <f t="shared" si="101"/>
        <v>747.45719999999994</v>
      </c>
      <c r="G1228" s="112">
        <f t="shared" si="102"/>
        <v>4899.9971999999998</v>
      </c>
      <c r="H1228" s="4" t="s">
        <v>547</v>
      </c>
      <c r="I1228" s="49" t="s">
        <v>899</v>
      </c>
    </row>
    <row r="1229" spans="1:9" x14ac:dyDescent="0.25">
      <c r="A1229" s="67">
        <f t="shared" si="100"/>
        <v>1028</v>
      </c>
      <c r="B1229" s="68"/>
      <c r="C1229" s="67">
        <v>118</v>
      </c>
      <c r="D1229" s="68" t="s">
        <v>1039</v>
      </c>
      <c r="E1229" s="79">
        <v>6355.93</v>
      </c>
      <c r="F1229" s="112">
        <f t="shared" si="101"/>
        <v>1144.0673999999999</v>
      </c>
      <c r="G1229" s="112">
        <f t="shared" si="102"/>
        <v>7499.9974000000002</v>
      </c>
      <c r="H1229" s="4" t="s">
        <v>547</v>
      </c>
      <c r="I1229" s="49" t="s">
        <v>899</v>
      </c>
    </row>
    <row r="1230" spans="1:9" x14ac:dyDescent="0.25">
      <c r="A1230" s="67">
        <f t="shared" si="100"/>
        <v>1029</v>
      </c>
      <c r="B1230" s="68"/>
      <c r="C1230" s="67">
        <v>118</v>
      </c>
      <c r="D1230" s="68" t="s">
        <v>1040</v>
      </c>
      <c r="E1230" s="79">
        <v>9322.0300000000007</v>
      </c>
      <c r="F1230" s="112">
        <f t="shared" si="101"/>
        <v>1677.9654</v>
      </c>
      <c r="G1230" s="112">
        <f t="shared" si="102"/>
        <v>10999.9954</v>
      </c>
      <c r="H1230" s="4" t="s">
        <v>547</v>
      </c>
      <c r="I1230" s="49" t="s">
        <v>899</v>
      </c>
    </row>
    <row r="1231" spans="1:9" x14ac:dyDescent="0.25">
      <c r="A1231" s="67">
        <f t="shared" si="100"/>
        <v>1030</v>
      </c>
      <c r="B1231" s="68"/>
      <c r="C1231" s="67">
        <v>118</v>
      </c>
      <c r="D1231" s="68" t="s">
        <v>1041</v>
      </c>
      <c r="E1231" s="79">
        <v>13983.05</v>
      </c>
      <c r="F1231" s="112">
        <f t="shared" si="101"/>
        <v>2516.9489999999996</v>
      </c>
      <c r="G1231" s="112">
        <f t="shared" si="102"/>
        <v>16499.999</v>
      </c>
      <c r="H1231" s="4" t="s">
        <v>547</v>
      </c>
      <c r="I1231" s="49" t="s">
        <v>899</v>
      </c>
    </row>
    <row r="1232" spans="1:9" x14ac:dyDescent="0.25">
      <c r="A1232" s="67">
        <f t="shared" si="100"/>
        <v>1031</v>
      </c>
      <c r="B1232" s="68"/>
      <c r="C1232" s="67">
        <v>118</v>
      </c>
      <c r="D1232" s="68" t="s">
        <v>1042</v>
      </c>
      <c r="E1232" s="79">
        <v>18644.07</v>
      </c>
      <c r="F1232" s="112">
        <v>3355.93</v>
      </c>
      <c r="G1232" s="112">
        <f t="shared" si="102"/>
        <v>22000</v>
      </c>
      <c r="H1232" s="4" t="s">
        <v>547</v>
      </c>
      <c r="I1232" s="49" t="s">
        <v>899</v>
      </c>
    </row>
    <row r="1233" spans="1:9" x14ac:dyDescent="0.25">
      <c r="A1233" s="67">
        <f t="shared" si="100"/>
        <v>1032</v>
      </c>
      <c r="B1233" s="68"/>
      <c r="C1233" s="67">
        <v>118</v>
      </c>
      <c r="D1233" s="68" t="s">
        <v>1043</v>
      </c>
      <c r="E1233" s="79">
        <v>25000</v>
      </c>
      <c r="F1233" s="112">
        <f t="shared" si="101"/>
        <v>4500</v>
      </c>
      <c r="G1233" s="112">
        <f t="shared" si="102"/>
        <v>29500</v>
      </c>
      <c r="H1233" s="4" t="s">
        <v>547</v>
      </c>
      <c r="I1233" s="49" t="s">
        <v>899</v>
      </c>
    </row>
    <row r="1234" spans="1:9" x14ac:dyDescent="0.25">
      <c r="A1234" s="67">
        <f t="shared" si="100"/>
        <v>1033</v>
      </c>
      <c r="B1234" s="68"/>
      <c r="C1234" s="67">
        <v>118</v>
      </c>
      <c r="D1234" s="68" t="s">
        <v>1044</v>
      </c>
      <c r="E1234" s="79">
        <v>33050.85</v>
      </c>
      <c r="F1234" s="112">
        <f t="shared" si="101"/>
        <v>5949.1529999999993</v>
      </c>
      <c r="G1234" s="112">
        <f t="shared" si="102"/>
        <v>39000.002999999997</v>
      </c>
      <c r="H1234" s="4" t="s">
        <v>547</v>
      </c>
      <c r="I1234" s="49" t="s">
        <v>899</v>
      </c>
    </row>
    <row r="1235" spans="1:9" x14ac:dyDescent="0.25">
      <c r="A1235" s="67">
        <f t="shared" si="100"/>
        <v>1034</v>
      </c>
      <c r="B1235" s="68"/>
      <c r="C1235" s="67">
        <v>118</v>
      </c>
      <c r="D1235" s="68" t="s">
        <v>1045</v>
      </c>
      <c r="E1235" s="79">
        <v>720.34</v>
      </c>
      <c r="F1235" s="112">
        <f t="shared" si="101"/>
        <v>129.66120000000001</v>
      </c>
      <c r="G1235" s="112">
        <f t="shared" si="102"/>
        <v>850.00120000000004</v>
      </c>
      <c r="H1235" s="4" t="s">
        <v>547</v>
      </c>
      <c r="I1235" s="49" t="s">
        <v>899</v>
      </c>
    </row>
    <row r="1236" spans="1:9" x14ac:dyDescent="0.25">
      <c r="A1236" s="67">
        <f t="shared" si="100"/>
        <v>1035</v>
      </c>
      <c r="B1236" s="68"/>
      <c r="C1236" s="67">
        <v>118</v>
      </c>
      <c r="D1236" s="68" t="s">
        <v>1046</v>
      </c>
      <c r="E1236" s="79">
        <v>1271.19</v>
      </c>
      <c r="F1236" s="112">
        <f t="shared" si="101"/>
        <v>228.8142</v>
      </c>
      <c r="G1236" s="112">
        <f t="shared" si="102"/>
        <v>1500.0042000000001</v>
      </c>
      <c r="H1236" s="4" t="s">
        <v>547</v>
      </c>
      <c r="I1236" s="49" t="s">
        <v>899</v>
      </c>
    </row>
    <row r="1237" spans="1:9" x14ac:dyDescent="0.25">
      <c r="A1237" s="67">
        <f t="shared" si="100"/>
        <v>1036</v>
      </c>
      <c r="B1237" s="68"/>
      <c r="C1237" s="67">
        <v>118</v>
      </c>
      <c r="D1237" s="68" t="s">
        <v>1047</v>
      </c>
      <c r="E1237" s="79">
        <v>1991.53</v>
      </c>
      <c r="F1237" s="112">
        <v>358.47</v>
      </c>
      <c r="G1237" s="112">
        <f t="shared" si="102"/>
        <v>2350</v>
      </c>
      <c r="H1237" s="4" t="s">
        <v>547</v>
      </c>
      <c r="I1237" s="49" t="s">
        <v>899</v>
      </c>
    </row>
    <row r="1238" spans="1:9" x14ac:dyDescent="0.25">
      <c r="A1238" s="67">
        <f t="shared" si="100"/>
        <v>1037</v>
      </c>
      <c r="B1238" s="68"/>
      <c r="C1238" s="67">
        <v>118</v>
      </c>
      <c r="D1238" s="68" t="s">
        <v>1048</v>
      </c>
      <c r="E1238" s="79">
        <v>2966.1</v>
      </c>
      <c r="F1238" s="112">
        <f t="shared" si="101"/>
        <v>533.89799999999991</v>
      </c>
      <c r="G1238" s="112">
        <f t="shared" si="102"/>
        <v>3499.9979999999996</v>
      </c>
      <c r="H1238" s="4" t="s">
        <v>547</v>
      </c>
      <c r="I1238" s="49" t="s">
        <v>899</v>
      </c>
    </row>
    <row r="1239" spans="1:9" x14ac:dyDescent="0.25">
      <c r="A1239" s="67">
        <f t="shared" si="100"/>
        <v>1038</v>
      </c>
      <c r="B1239" s="68"/>
      <c r="C1239" s="67">
        <v>118</v>
      </c>
      <c r="D1239" s="68" t="s">
        <v>1049</v>
      </c>
      <c r="E1239" s="79">
        <v>4152.54</v>
      </c>
      <c r="F1239" s="112">
        <f t="shared" si="101"/>
        <v>747.45719999999994</v>
      </c>
      <c r="G1239" s="112">
        <f t="shared" si="102"/>
        <v>4899.9971999999998</v>
      </c>
      <c r="H1239" s="4" t="s">
        <v>547</v>
      </c>
      <c r="I1239" s="49" t="s">
        <v>899</v>
      </c>
    </row>
    <row r="1240" spans="1:9" x14ac:dyDescent="0.25">
      <c r="A1240" s="67">
        <f t="shared" si="100"/>
        <v>1039</v>
      </c>
      <c r="B1240" s="68"/>
      <c r="C1240" s="67">
        <v>118</v>
      </c>
      <c r="D1240" s="68" t="s">
        <v>1050</v>
      </c>
      <c r="E1240" s="79">
        <v>5593.22</v>
      </c>
      <c r="F1240" s="112">
        <f t="shared" si="101"/>
        <v>1006.7796</v>
      </c>
      <c r="G1240" s="112">
        <f t="shared" si="102"/>
        <v>6599.9996000000001</v>
      </c>
      <c r="H1240" s="4" t="s">
        <v>547</v>
      </c>
      <c r="I1240" s="49" t="s">
        <v>899</v>
      </c>
    </row>
    <row r="1241" spans="1:9" x14ac:dyDescent="0.25">
      <c r="A1241" s="67">
        <f t="shared" si="100"/>
        <v>1040</v>
      </c>
      <c r="B1241" s="68"/>
      <c r="C1241" s="67">
        <v>118</v>
      </c>
      <c r="D1241" s="68" t="s">
        <v>1051</v>
      </c>
      <c r="E1241" s="79">
        <v>2796.61</v>
      </c>
      <c r="F1241" s="112">
        <v>503.39</v>
      </c>
      <c r="G1241" s="112">
        <f t="shared" si="102"/>
        <v>3300</v>
      </c>
      <c r="H1241" s="4" t="s">
        <v>547</v>
      </c>
      <c r="I1241" s="49" t="s">
        <v>899</v>
      </c>
    </row>
    <row r="1242" spans="1:9" x14ac:dyDescent="0.25">
      <c r="A1242" s="67">
        <f t="shared" si="100"/>
        <v>1041</v>
      </c>
      <c r="B1242" s="68"/>
      <c r="C1242" s="67">
        <v>118</v>
      </c>
      <c r="D1242" s="68" t="s">
        <v>1052</v>
      </c>
      <c r="E1242" s="79">
        <v>5296.61</v>
      </c>
      <c r="F1242" s="112">
        <v>953.39</v>
      </c>
      <c r="G1242" s="112">
        <f t="shared" si="102"/>
        <v>6250</v>
      </c>
      <c r="H1242" s="4" t="s">
        <v>547</v>
      </c>
      <c r="I1242" s="49" t="s">
        <v>899</v>
      </c>
    </row>
    <row r="1243" spans="1:9" x14ac:dyDescent="0.25">
      <c r="A1243" s="67">
        <f t="shared" si="100"/>
        <v>1042</v>
      </c>
      <c r="B1243" s="68"/>
      <c r="C1243" s="67">
        <v>118</v>
      </c>
      <c r="D1243" s="68" t="s">
        <v>1053</v>
      </c>
      <c r="E1243" s="79">
        <v>7923.73</v>
      </c>
      <c r="F1243" s="112">
        <f t="shared" si="101"/>
        <v>1426.2713999999999</v>
      </c>
      <c r="G1243" s="112">
        <f t="shared" si="102"/>
        <v>9350.0013999999992</v>
      </c>
      <c r="H1243" s="4" t="s">
        <v>547</v>
      </c>
      <c r="I1243" s="49" t="s">
        <v>899</v>
      </c>
    </row>
    <row r="1244" spans="1:9" x14ac:dyDescent="0.25">
      <c r="A1244" s="67">
        <f t="shared" si="100"/>
        <v>1043</v>
      </c>
      <c r="B1244" s="68"/>
      <c r="C1244" s="67">
        <v>118</v>
      </c>
      <c r="D1244" s="68" t="s">
        <v>1054</v>
      </c>
      <c r="E1244" s="79">
        <v>11864.41</v>
      </c>
      <c r="F1244" s="112">
        <f t="shared" si="101"/>
        <v>2135.5938000000001</v>
      </c>
      <c r="G1244" s="112">
        <f t="shared" si="102"/>
        <v>14000.0038</v>
      </c>
      <c r="H1244" s="4" t="s">
        <v>547</v>
      </c>
      <c r="I1244" s="49" t="s">
        <v>899</v>
      </c>
    </row>
    <row r="1245" spans="1:9" x14ac:dyDescent="0.25">
      <c r="A1245" s="67">
        <f t="shared" si="100"/>
        <v>1044</v>
      </c>
      <c r="B1245" s="68"/>
      <c r="C1245" s="67">
        <v>118</v>
      </c>
      <c r="D1245" s="68" t="s">
        <v>1055</v>
      </c>
      <c r="E1245" s="79">
        <v>16610.169999999998</v>
      </c>
      <c r="F1245" s="112">
        <v>2989.83</v>
      </c>
      <c r="G1245" s="112">
        <f t="shared" si="102"/>
        <v>19600</v>
      </c>
      <c r="H1245" s="4" t="s">
        <v>547</v>
      </c>
      <c r="I1245" s="49" t="s">
        <v>899</v>
      </c>
    </row>
    <row r="1246" spans="1:9" x14ac:dyDescent="0.25">
      <c r="A1246" s="67">
        <f xml:space="preserve"> A1245+1</f>
        <v>1045</v>
      </c>
      <c r="B1246" s="68"/>
      <c r="C1246" s="67">
        <v>118</v>
      </c>
      <c r="D1246" s="68" t="s">
        <v>1056</v>
      </c>
      <c r="E1246" s="106">
        <v>22245.759999999998</v>
      </c>
      <c r="F1246" s="112">
        <v>4004.24</v>
      </c>
      <c r="G1246" s="112">
        <f>E1246+F1246</f>
        <v>26250</v>
      </c>
      <c r="H1246" s="5" t="s">
        <v>547</v>
      </c>
      <c r="I1246" s="50" t="s">
        <v>899</v>
      </c>
    </row>
    <row r="1247" spans="1:9" ht="30.75" customHeight="1" x14ac:dyDescent="0.25">
      <c r="A1247" s="67">
        <f t="shared" ref="A1247:A1253" si="103" xml:space="preserve"> A1246+1</f>
        <v>1046</v>
      </c>
      <c r="B1247" s="89"/>
      <c r="C1247" s="88">
        <v>118</v>
      </c>
      <c r="D1247" s="68" t="s">
        <v>1630</v>
      </c>
      <c r="E1247" s="85">
        <v>3220.34</v>
      </c>
      <c r="F1247" s="123">
        <f t="shared" ref="F1247:F1253" si="104">E1247*0.18</f>
        <v>579.66120000000001</v>
      </c>
      <c r="G1247" s="123">
        <f t="shared" ref="G1247:G1253" si="105">E1247+F1247</f>
        <v>3800.0012000000002</v>
      </c>
      <c r="H1247" s="127" t="s">
        <v>547</v>
      </c>
      <c r="I1247" s="125" t="s">
        <v>899</v>
      </c>
    </row>
    <row r="1248" spans="1:9" ht="36" customHeight="1" x14ac:dyDescent="0.25">
      <c r="A1248" s="67">
        <f t="shared" si="103"/>
        <v>1047</v>
      </c>
      <c r="B1248" s="89"/>
      <c r="C1248" s="88">
        <v>118</v>
      </c>
      <c r="D1248" s="68" t="s">
        <v>1631</v>
      </c>
      <c r="E1248" s="85">
        <v>1059.32</v>
      </c>
      <c r="F1248" s="123">
        <f t="shared" si="104"/>
        <v>190.67759999999998</v>
      </c>
      <c r="G1248" s="123">
        <f t="shared" si="105"/>
        <v>1249.9975999999999</v>
      </c>
      <c r="H1248" s="127" t="s">
        <v>547</v>
      </c>
      <c r="I1248" s="125" t="s">
        <v>899</v>
      </c>
    </row>
    <row r="1249" spans="1:9" ht="33.75" customHeight="1" x14ac:dyDescent="0.25">
      <c r="A1249" s="67">
        <f t="shared" si="103"/>
        <v>1048</v>
      </c>
      <c r="B1249" s="89"/>
      <c r="C1249" s="88">
        <v>118</v>
      </c>
      <c r="D1249" s="68" t="s">
        <v>1632</v>
      </c>
      <c r="E1249" s="85">
        <v>1567.8</v>
      </c>
      <c r="F1249" s="123">
        <f t="shared" si="104"/>
        <v>282.20400000000001</v>
      </c>
      <c r="G1249" s="123">
        <f t="shared" si="105"/>
        <v>1850.0039999999999</v>
      </c>
      <c r="H1249" s="127" t="s">
        <v>547</v>
      </c>
      <c r="I1249" s="125" t="s">
        <v>899</v>
      </c>
    </row>
    <row r="1250" spans="1:9" ht="41.25" customHeight="1" x14ac:dyDescent="0.25">
      <c r="A1250" s="67">
        <f t="shared" si="103"/>
        <v>1049</v>
      </c>
      <c r="B1250" s="89"/>
      <c r="C1250" s="88">
        <v>118</v>
      </c>
      <c r="D1250" s="68" t="s">
        <v>1633</v>
      </c>
      <c r="E1250" s="85">
        <v>2415.25</v>
      </c>
      <c r="F1250" s="123">
        <f t="shared" si="104"/>
        <v>434.745</v>
      </c>
      <c r="G1250" s="123">
        <f t="shared" si="105"/>
        <v>2849.9949999999999</v>
      </c>
      <c r="H1250" s="127" t="s">
        <v>547</v>
      </c>
      <c r="I1250" s="125" t="s">
        <v>899</v>
      </c>
    </row>
    <row r="1251" spans="1:9" x14ac:dyDescent="0.25">
      <c r="A1251" s="67">
        <f t="shared" si="103"/>
        <v>1050</v>
      </c>
      <c r="B1251" s="89"/>
      <c r="C1251" s="88">
        <v>118</v>
      </c>
      <c r="D1251" s="143" t="s">
        <v>1634</v>
      </c>
      <c r="E1251" s="85">
        <v>4152.54</v>
      </c>
      <c r="F1251" s="123">
        <f t="shared" si="104"/>
        <v>747.45719999999994</v>
      </c>
      <c r="G1251" s="123">
        <f t="shared" si="105"/>
        <v>4899.9971999999998</v>
      </c>
      <c r="H1251" s="127" t="s">
        <v>547</v>
      </c>
      <c r="I1251" s="125" t="s">
        <v>899</v>
      </c>
    </row>
    <row r="1252" spans="1:9" x14ac:dyDescent="0.25">
      <c r="A1252" s="67">
        <f t="shared" si="103"/>
        <v>1051</v>
      </c>
      <c r="B1252" s="89"/>
      <c r="C1252" s="88">
        <v>118</v>
      </c>
      <c r="D1252" s="143" t="s">
        <v>1635</v>
      </c>
      <c r="E1252" s="85">
        <v>6355.93</v>
      </c>
      <c r="F1252" s="123">
        <f t="shared" si="104"/>
        <v>1144.0673999999999</v>
      </c>
      <c r="G1252" s="123">
        <f t="shared" si="105"/>
        <v>7499.9974000000002</v>
      </c>
      <c r="H1252" s="127" t="s">
        <v>547</v>
      </c>
      <c r="I1252" s="125" t="s">
        <v>899</v>
      </c>
    </row>
    <row r="1253" spans="1:9" x14ac:dyDescent="0.25">
      <c r="A1253" s="67">
        <f t="shared" si="103"/>
        <v>1052</v>
      </c>
      <c r="B1253" s="89"/>
      <c r="C1253" s="88">
        <v>118</v>
      </c>
      <c r="D1253" s="143" t="s">
        <v>1636</v>
      </c>
      <c r="E1253" s="85">
        <v>9322.0300000000007</v>
      </c>
      <c r="F1253" s="123">
        <f t="shared" si="104"/>
        <v>1677.9654</v>
      </c>
      <c r="G1253" s="123">
        <f t="shared" si="105"/>
        <v>10999.9954</v>
      </c>
      <c r="H1253" s="127" t="s">
        <v>547</v>
      </c>
      <c r="I1253" s="125" t="s">
        <v>899</v>
      </c>
    </row>
    <row r="1254" spans="1:9" ht="53.25" customHeight="1" x14ac:dyDescent="0.25">
      <c r="A1254" s="202" t="s">
        <v>1057</v>
      </c>
      <c r="B1254" s="203"/>
      <c r="C1254" s="203"/>
      <c r="D1254" s="203"/>
      <c r="E1254" s="17"/>
      <c r="F1254" s="18"/>
      <c r="G1254" s="18"/>
      <c r="H1254" s="10"/>
      <c r="I1254" s="51"/>
    </row>
    <row r="1255" spans="1:9" ht="65.25" customHeight="1" x14ac:dyDescent="0.25">
      <c r="A1255" s="202" t="s">
        <v>1058</v>
      </c>
      <c r="B1255" s="203"/>
      <c r="C1255" s="203"/>
      <c r="D1255" s="203"/>
      <c r="E1255" s="19"/>
      <c r="F1255" s="20"/>
      <c r="G1255" s="20"/>
      <c r="H1255" s="11"/>
      <c r="I1255" s="52"/>
    </row>
    <row r="1256" spans="1:9" x14ac:dyDescent="0.25">
      <c r="A1256" s="192" t="s">
        <v>880</v>
      </c>
      <c r="B1256" s="193"/>
      <c r="C1256" s="193"/>
      <c r="D1256" s="194"/>
      <c r="E1256" s="13"/>
      <c r="F1256" s="14"/>
      <c r="G1256" s="14"/>
      <c r="H1256" s="9"/>
      <c r="I1256" s="47"/>
    </row>
    <row r="1257" spans="1:9" x14ac:dyDescent="0.25">
      <c r="A1257" s="67">
        <f>A1253+1</f>
        <v>1053</v>
      </c>
      <c r="B1257" s="68"/>
      <c r="C1257" s="63">
        <v>302</v>
      </c>
      <c r="D1257" s="68" t="s">
        <v>1571</v>
      </c>
      <c r="E1257" s="112">
        <v>5508.47</v>
      </c>
      <c r="F1257" s="112">
        <v>991.53</v>
      </c>
      <c r="G1257" s="112">
        <f>E1257+F1257</f>
        <v>6500</v>
      </c>
      <c r="H1257" s="66" t="s">
        <v>877</v>
      </c>
      <c r="I1257" s="65" t="s">
        <v>883</v>
      </c>
    </row>
    <row r="1258" spans="1:9" x14ac:dyDescent="0.25">
      <c r="A1258" s="67">
        <f>A1257+1</f>
        <v>1054</v>
      </c>
      <c r="B1258" s="68"/>
      <c r="C1258" s="63">
        <v>302</v>
      </c>
      <c r="D1258" s="68" t="s">
        <v>1570</v>
      </c>
      <c r="E1258" s="79">
        <v>1542.37</v>
      </c>
      <c r="F1258" s="112">
        <f t="shared" ref="F1258:F1259" si="106">E1258*0.18</f>
        <v>277.6266</v>
      </c>
      <c r="G1258" s="79">
        <f>E1258+F1258</f>
        <v>1819.9965999999999</v>
      </c>
      <c r="H1258" s="4" t="s">
        <v>20</v>
      </c>
      <c r="I1258" s="65" t="s">
        <v>883</v>
      </c>
    </row>
    <row r="1259" spans="1:9" x14ac:dyDescent="0.25">
      <c r="A1259" s="67">
        <f>A1258+1</f>
        <v>1055</v>
      </c>
      <c r="B1259" s="68"/>
      <c r="C1259" s="63">
        <v>302</v>
      </c>
      <c r="D1259" s="68" t="s">
        <v>1569</v>
      </c>
      <c r="E1259" s="79">
        <v>440.68</v>
      </c>
      <c r="F1259" s="112">
        <f t="shared" si="106"/>
        <v>79.322400000000002</v>
      </c>
      <c r="G1259" s="79">
        <f>E1259+F1259</f>
        <v>520.00239999999997</v>
      </c>
      <c r="H1259" s="4" t="s">
        <v>20</v>
      </c>
      <c r="I1259" s="65" t="s">
        <v>883</v>
      </c>
    </row>
    <row r="1260" spans="1:9" x14ac:dyDescent="0.25">
      <c r="A1260" s="202" t="s">
        <v>1572</v>
      </c>
      <c r="B1260" s="203"/>
      <c r="C1260" s="203"/>
      <c r="D1260" s="203"/>
      <c r="E1260"/>
      <c r="F1260"/>
      <c r="G1260"/>
      <c r="H1260"/>
      <c r="I1260"/>
    </row>
    <row r="1261" spans="1:9" x14ac:dyDescent="0.25">
      <c r="A1261" s="185" t="s">
        <v>1059</v>
      </c>
      <c r="B1261" s="186"/>
      <c r="C1261" s="186"/>
      <c r="D1261" s="186"/>
      <c r="E1261" s="232"/>
      <c r="F1261" s="232"/>
      <c r="G1261" s="232"/>
      <c r="H1261" s="232"/>
      <c r="I1261" s="233"/>
    </row>
    <row r="1262" spans="1:9" ht="47.25" x14ac:dyDescent="0.25">
      <c r="A1262" s="144">
        <f>A1259+1</f>
        <v>1056</v>
      </c>
      <c r="B1262" s="145"/>
      <c r="C1262" s="144">
        <v>121</v>
      </c>
      <c r="D1262" s="145" t="s">
        <v>1060</v>
      </c>
      <c r="E1262" s="146">
        <v>550.85</v>
      </c>
      <c r="F1262" s="146">
        <v>99.15</v>
      </c>
      <c r="G1262" s="146">
        <v>650</v>
      </c>
      <c r="H1262" s="147" t="s">
        <v>547</v>
      </c>
      <c r="I1262" s="148" t="s">
        <v>1061</v>
      </c>
    </row>
    <row r="1263" spans="1:9" ht="31.5" x14ac:dyDescent="0.25">
      <c r="A1263" s="144">
        <f t="shared" ref="A1263:A1269" si="107" xml:space="preserve"> A1262+1</f>
        <v>1057</v>
      </c>
      <c r="B1263" s="145"/>
      <c r="C1263" s="144">
        <v>121</v>
      </c>
      <c r="D1263" s="145" t="s">
        <v>1062</v>
      </c>
      <c r="E1263" s="146">
        <v>204.45</v>
      </c>
      <c r="F1263" s="146">
        <v>36.799999999999997</v>
      </c>
      <c r="G1263" s="146">
        <v>241.25</v>
      </c>
      <c r="H1263" s="147" t="s">
        <v>547</v>
      </c>
      <c r="I1263" s="148" t="s">
        <v>1063</v>
      </c>
    </row>
    <row r="1264" spans="1:9" ht="31.5" x14ac:dyDescent="0.25">
      <c r="A1264" s="144">
        <f t="shared" si="107"/>
        <v>1058</v>
      </c>
      <c r="B1264" s="145"/>
      <c r="C1264" s="144">
        <v>121</v>
      </c>
      <c r="D1264" s="145" t="s">
        <v>1064</v>
      </c>
      <c r="E1264" s="146">
        <v>21.19</v>
      </c>
      <c r="F1264" s="146">
        <v>3.81</v>
      </c>
      <c r="G1264" s="146">
        <v>25</v>
      </c>
      <c r="H1264" s="147" t="s">
        <v>547</v>
      </c>
      <c r="I1264" s="148" t="s">
        <v>1063</v>
      </c>
    </row>
    <row r="1265" spans="1:9" ht="47.25" x14ac:dyDescent="0.25">
      <c r="A1265" s="144">
        <f t="shared" si="107"/>
        <v>1059</v>
      </c>
      <c r="B1265" s="145"/>
      <c r="C1265" s="144">
        <v>121</v>
      </c>
      <c r="D1265" s="145" t="s">
        <v>1065</v>
      </c>
      <c r="E1265" s="146">
        <v>59.32</v>
      </c>
      <c r="F1265" s="146">
        <v>10.68</v>
      </c>
      <c r="G1265" s="146">
        <v>70</v>
      </c>
      <c r="H1265" s="147" t="s">
        <v>547</v>
      </c>
      <c r="I1265" s="148" t="s">
        <v>1063</v>
      </c>
    </row>
    <row r="1266" spans="1:9" ht="47.25" x14ac:dyDescent="0.25">
      <c r="A1266" s="144">
        <f t="shared" si="107"/>
        <v>1060</v>
      </c>
      <c r="B1266" s="145"/>
      <c r="C1266" s="144">
        <v>121</v>
      </c>
      <c r="D1266" s="145" t="s">
        <v>1066</v>
      </c>
      <c r="E1266" s="146">
        <v>449.15</v>
      </c>
      <c r="F1266" s="146">
        <v>80.849999999999994</v>
      </c>
      <c r="G1266" s="146">
        <v>530</v>
      </c>
      <c r="H1266" s="147" t="s">
        <v>547</v>
      </c>
      <c r="I1266" s="148" t="s">
        <v>1063</v>
      </c>
    </row>
    <row r="1267" spans="1:9" ht="31.5" x14ac:dyDescent="0.25">
      <c r="A1267" s="144">
        <f t="shared" si="107"/>
        <v>1061</v>
      </c>
      <c r="B1267" s="145"/>
      <c r="C1267" s="144">
        <v>121</v>
      </c>
      <c r="D1267" s="145" t="s">
        <v>1067</v>
      </c>
      <c r="E1267" s="146">
        <v>3516.95</v>
      </c>
      <c r="F1267" s="146">
        <v>633.04999999999995</v>
      </c>
      <c r="G1267" s="146">
        <v>4150</v>
      </c>
      <c r="H1267" s="147" t="s">
        <v>547</v>
      </c>
      <c r="I1267" s="148" t="s">
        <v>1063</v>
      </c>
    </row>
    <row r="1268" spans="1:9" ht="31.5" x14ac:dyDescent="0.25">
      <c r="A1268" s="144">
        <f t="shared" si="107"/>
        <v>1062</v>
      </c>
      <c r="B1268" s="145"/>
      <c r="C1268" s="144">
        <v>121</v>
      </c>
      <c r="D1268" s="145" t="s">
        <v>1068</v>
      </c>
      <c r="E1268" s="146">
        <v>1.7</v>
      </c>
      <c r="F1268" s="146">
        <v>0.3</v>
      </c>
      <c r="G1268" s="146">
        <v>2</v>
      </c>
      <c r="H1268" s="147" t="s">
        <v>547</v>
      </c>
      <c r="I1268" s="148" t="s">
        <v>1063</v>
      </c>
    </row>
    <row r="1269" spans="1:9" ht="31.5" x14ac:dyDescent="0.25">
      <c r="A1269" s="144">
        <f t="shared" si="107"/>
        <v>1063</v>
      </c>
      <c r="B1269" s="145"/>
      <c r="C1269" s="144">
        <v>121</v>
      </c>
      <c r="D1269" s="145" t="s">
        <v>1069</v>
      </c>
      <c r="E1269" s="149">
        <v>1.7</v>
      </c>
      <c r="F1269" s="149">
        <v>0.3</v>
      </c>
      <c r="G1269" s="149">
        <v>2</v>
      </c>
      <c r="H1269" s="147" t="s">
        <v>547</v>
      </c>
      <c r="I1269" s="150" t="s">
        <v>1063</v>
      </c>
    </row>
    <row r="1270" spans="1:9" ht="39.75" customHeight="1" x14ac:dyDescent="0.25">
      <c r="A1270" s="223" t="s">
        <v>1070</v>
      </c>
      <c r="B1270" s="224"/>
      <c r="C1270" s="224"/>
      <c r="D1270" s="224"/>
      <c r="E1270" s="17"/>
      <c r="F1270" s="18"/>
      <c r="G1270" s="18"/>
      <c r="H1270" s="10"/>
      <c r="I1270" s="51"/>
    </row>
    <row r="1271" spans="1:9" ht="46.5" customHeight="1" x14ac:dyDescent="0.25">
      <c r="A1271" s="202" t="s">
        <v>1071</v>
      </c>
      <c r="B1271" s="203"/>
      <c r="C1271" s="203"/>
      <c r="D1271" s="203"/>
      <c r="E1271" s="22"/>
      <c r="F1271" s="72"/>
      <c r="G1271" s="72"/>
      <c r="H1271" s="96"/>
      <c r="I1271" s="97"/>
    </row>
    <row r="1272" spans="1:9" ht="63.75" customHeight="1" x14ac:dyDescent="0.25">
      <c r="A1272" s="234" t="s">
        <v>1637</v>
      </c>
      <c r="B1272" s="235"/>
      <c r="C1272" s="235"/>
      <c r="D1272" s="236"/>
      <c r="E1272" s="19"/>
      <c r="F1272" s="20"/>
      <c r="G1272" s="20"/>
      <c r="H1272" s="11"/>
      <c r="I1272" s="52"/>
    </row>
    <row r="1273" spans="1:9" x14ac:dyDescent="0.25">
      <c r="A1273" s="189" t="s">
        <v>1072</v>
      </c>
      <c r="B1273" s="190"/>
      <c r="C1273" s="190"/>
      <c r="D1273" s="191"/>
      <c r="E1273" s="19"/>
      <c r="F1273" s="20"/>
      <c r="G1273" s="20"/>
      <c r="H1273" s="11"/>
      <c r="I1273" s="52"/>
    </row>
    <row r="1274" spans="1:9" ht="31.5" x14ac:dyDescent="0.25">
      <c r="A1274" s="67">
        <f>A1269+1</f>
        <v>1064</v>
      </c>
      <c r="B1274" s="68"/>
      <c r="C1274" s="67">
        <v>406</v>
      </c>
      <c r="D1274" s="145" t="s">
        <v>1549</v>
      </c>
      <c r="E1274" s="146">
        <v>749.15</v>
      </c>
      <c r="F1274" s="146">
        <f>E1274*0.18</f>
        <v>134.84699999999998</v>
      </c>
      <c r="G1274" s="146">
        <f>E1274+F1274</f>
        <v>883.99699999999996</v>
      </c>
      <c r="H1274" s="147" t="s">
        <v>547</v>
      </c>
      <c r="I1274" s="49" t="s">
        <v>1073</v>
      </c>
    </row>
    <row r="1275" spans="1:9" ht="47.25" x14ac:dyDescent="0.25">
      <c r="A1275" s="67">
        <f xml:space="preserve"> A1274+1</f>
        <v>1065</v>
      </c>
      <c r="B1275" s="68"/>
      <c r="C1275" s="67">
        <v>406</v>
      </c>
      <c r="D1275" s="145" t="s">
        <v>1551</v>
      </c>
      <c r="E1275" s="146">
        <v>749.15</v>
      </c>
      <c r="F1275" s="146">
        <f t="shared" ref="F1275:F1276" si="108">E1275*0.18</f>
        <v>134.84699999999998</v>
      </c>
      <c r="G1275" s="146">
        <f t="shared" ref="G1275:G1276" si="109">E1275+F1275</f>
        <v>883.99699999999996</v>
      </c>
      <c r="H1275" s="147" t="s">
        <v>547</v>
      </c>
      <c r="I1275" s="49" t="s">
        <v>1074</v>
      </c>
    </row>
    <row r="1276" spans="1:9" ht="31.5" x14ac:dyDescent="0.25">
      <c r="A1276" s="67">
        <f xml:space="preserve"> A1275+1</f>
        <v>1066</v>
      </c>
      <c r="B1276" s="68"/>
      <c r="C1276" s="67">
        <v>406</v>
      </c>
      <c r="D1276" s="145" t="s">
        <v>1552</v>
      </c>
      <c r="E1276" s="146">
        <v>749.15</v>
      </c>
      <c r="F1276" s="146">
        <f t="shared" si="108"/>
        <v>134.84699999999998</v>
      </c>
      <c r="G1276" s="146">
        <f t="shared" si="109"/>
        <v>883.99699999999996</v>
      </c>
      <c r="H1276" s="147" t="s">
        <v>547</v>
      </c>
      <c r="I1276" s="49" t="s">
        <v>1075</v>
      </c>
    </row>
    <row r="1277" spans="1:9" ht="31.5" x14ac:dyDescent="0.25">
      <c r="A1277" s="67">
        <f xml:space="preserve"> A1276+1</f>
        <v>1067</v>
      </c>
      <c r="B1277" s="68"/>
      <c r="C1277" s="67">
        <v>406</v>
      </c>
      <c r="D1277" s="145" t="s">
        <v>1553</v>
      </c>
      <c r="E1277" s="146">
        <v>2247.46</v>
      </c>
      <c r="F1277" s="146">
        <f>E1277*0.18</f>
        <v>404.5428</v>
      </c>
      <c r="G1277" s="146">
        <f>E1277+F1277</f>
        <v>2652.0028000000002</v>
      </c>
      <c r="H1277" s="147" t="s">
        <v>547</v>
      </c>
      <c r="I1277" s="49" t="s">
        <v>1075</v>
      </c>
    </row>
    <row r="1278" spans="1:9" ht="47.25" x14ac:dyDescent="0.25">
      <c r="A1278" s="67">
        <f xml:space="preserve"> A1277+1</f>
        <v>1068</v>
      </c>
      <c r="B1278" s="68"/>
      <c r="C1278" s="67">
        <v>406</v>
      </c>
      <c r="D1278" s="145" t="s">
        <v>1554</v>
      </c>
      <c r="E1278" s="149">
        <v>6741</v>
      </c>
      <c r="F1278" s="149">
        <f>E1278*0.18</f>
        <v>1213.3799999999999</v>
      </c>
      <c r="G1278" s="149">
        <f>E1278+F1278</f>
        <v>7954.38</v>
      </c>
      <c r="H1278" s="147" t="s">
        <v>547</v>
      </c>
      <c r="I1278" s="50" t="s">
        <v>1075</v>
      </c>
    </row>
    <row r="1279" spans="1:9" x14ac:dyDescent="0.25">
      <c r="A1279" s="223" t="s">
        <v>1076</v>
      </c>
      <c r="B1279" s="224"/>
      <c r="C1279" s="224"/>
      <c r="D1279" s="224"/>
      <c r="E1279" s="17"/>
      <c r="F1279" s="18"/>
      <c r="G1279" s="18"/>
      <c r="H1279" s="10"/>
      <c r="I1279" s="51"/>
    </row>
    <row r="1280" spans="1:9" ht="42" customHeight="1" x14ac:dyDescent="0.25">
      <c r="A1280" s="202" t="s">
        <v>1077</v>
      </c>
      <c r="B1280" s="203"/>
      <c r="C1280" s="203"/>
      <c r="D1280" s="203"/>
      <c r="E1280" s="22"/>
      <c r="F1280" s="72"/>
      <c r="G1280" s="72"/>
      <c r="H1280" s="96"/>
      <c r="I1280" s="97"/>
    </row>
    <row r="1281" spans="1:9" ht="37.5" customHeight="1" x14ac:dyDescent="0.25">
      <c r="A1281" s="202" t="s">
        <v>1078</v>
      </c>
      <c r="B1281" s="203"/>
      <c r="C1281" s="203"/>
      <c r="D1281" s="203"/>
      <c r="E1281" s="22"/>
      <c r="F1281" s="72"/>
      <c r="G1281" s="72"/>
      <c r="H1281" s="96"/>
      <c r="I1281" s="97"/>
    </row>
    <row r="1282" spans="1:9" ht="33" customHeight="1" x14ac:dyDescent="0.25">
      <c r="A1282" s="202" t="s">
        <v>1079</v>
      </c>
      <c r="B1282" s="203"/>
      <c r="C1282" s="203"/>
      <c r="D1282" s="203"/>
      <c r="E1282" s="19"/>
      <c r="F1282" s="20"/>
      <c r="G1282" s="20"/>
      <c r="H1282" s="11"/>
      <c r="I1282" s="52"/>
    </row>
    <row r="1283" spans="1:9" ht="33" customHeight="1" x14ac:dyDescent="0.25">
      <c r="A1283" s="185" t="s">
        <v>1080</v>
      </c>
      <c r="B1283" s="186"/>
      <c r="C1283" s="186"/>
      <c r="D1283" s="186"/>
      <c r="E1283" s="232"/>
      <c r="F1283" s="232"/>
      <c r="G1283" s="232"/>
      <c r="H1283" s="232"/>
      <c r="I1283" s="233"/>
    </row>
    <row r="1284" spans="1:9" ht="47.25" x14ac:dyDescent="0.25">
      <c r="A1284" s="151">
        <f>A1278+1</f>
        <v>1069</v>
      </c>
      <c r="B1284" s="151"/>
      <c r="C1284" s="151">
        <v>101</v>
      </c>
      <c r="D1284" s="152" t="s">
        <v>1084</v>
      </c>
      <c r="E1284" s="153">
        <v>6355.93</v>
      </c>
      <c r="F1284" s="153">
        <v>1144.07</v>
      </c>
      <c r="G1284" s="153">
        <v>7500</v>
      </c>
      <c r="H1284" s="152" t="s">
        <v>1085</v>
      </c>
      <c r="I1284" s="154" t="s">
        <v>1082</v>
      </c>
    </row>
    <row r="1285" spans="1:9" ht="63" x14ac:dyDescent="0.25">
      <c r="A1285" s="151">
        <f>A1284+1</f>
        <v>1070</v>
      </c>
      <c r="B1285" s="151"/>
      <c r="C1285" s="151">
        <v>101</v>
      </c>
      <c r="D1285" s="152" t="s">
        <v>1086</v>
      </c>
      <c r="E1285" s="153">
        <v>762.71</v>
      </c>
      <c r="F1285" s="153">
        <v>137.29</v>
      </c>
      <c r="G1285" s="153">
        <v>900</v>
      </c>
      <c r="H1285" s="152" t="s">
        <v>1087</v>
      </c>
      <c r="I1285" s="154" t="s">
        <v>1082</v>
      </c>
    </row>
    <row r="1286" spans="1:9" ht="63" x14ac:dyDescent="0.25">
      <c r="A1286" s="151">
        <f t="shared" ref="A1286:A1317" si="110">A1285+1</f>
        <v>1071</v>
      </c>
      <c r="B1286" s="151"/>
      <c r="C1286" s="151">
        <v>101</v>
      </c>
      <c r="D1286" s="152" t="s">
        <v>1088</v>
      </c>
      <c r="E1286" s="153">
        <v>593.22</v>
      </c>
      <c r="F1286" s="153">
        <v>106.78</v>
      </c>
      <c r="G1286" s="153">
        <v>700</v>
      </c>
      <c r="H1286" s="152" t="s">
        <v>1087</v>
      </c>
      <c r="I1286" s="154" t="s">
        <v>1082</v>
      </c>
    </row>
    <row r="1287" spans="1:9" ht="47.25" x14ac:dyDescent="0.25">
      <c r="A1287" s="151">
        <f t="shared" si="110"/>
        <v>1072</v>
      </c>
      <c r="B1287" s="151"/>
      <c r="C1287" s="151">
        <v>101</v>
      </c>
      <c r="D1287" s="152" t="s">
        <v>1089</v>
      </c>
      <c r="E1287" s="155">
        <v>31.35</v>
      </c>
      <c r="F1287" s="155">
        <v>5.65</v>
      </c>
      <c r="G1287" s="153">
        <v>37</v>
      </c>
      <c r="H1287" s="152" t="s">
        <v>1085</v>
      </c>
      <c r="I1287" s="154" t="s">
        <v>1082</v>
      </c>
    </row>
    <row r="1288" spans="1:9" ht="47.25" x14ac:dyDescent="0.25">
      <c r="A1288" s="151">
        <f t="shared" si="110"/>
        <v>1073</v>
      </c>
      <c r="B1288" s="151"/>
      <c r="C1288" s="151">
        <v>101</v>
      </c>
      <c r="D1288" s="152" t="s">
        <v>1090</v>
      </c>
      <c r="E1288" s="155">
        <v>28.81</v>
      </c>
      <c r="F1288" s="155">
        <v>5.19</v>
      </c>
      <c r="G1288" s="153">
        <v>34</v>
      </c>
      <c r="H1288" s="152" t="s">
        <v>1085</v>
      </c>
      <c r="I1288" s="154" t="s">
        <v>1082</v>
      </c>
    </row>
    <row r="1289" spans="1:9" ht="47.25" x14ac:dyDescent="0.25">
      <c r="A1289" s="151">
        <f t="shared" si="110"/>
        <v>1074</v>
      </c>
      <c r="B1289" s="151"/>
      <c r="C1289" s="151">
        <v>101</v>
      </c>
      <c r="D1289" s="152" t="s">
        <v>1091</v>
      </c>
      <c r="E1289" s="155">
        <v>27.97</v>
      </c>
      <c r="F1289" s="155">
        <v>5.03</v>
      </c>
      <c r="G1289" s="153">
        <v>33</v>
      </c>
      <c r="H1289" s="152" t="s">
        <v>1085</v>
      </c>
      <c r="I1289" s="154" t="s">
        <v>1082</v>
      </c>
    </row>
    <row r="1290" spans="1:9" ht="47.25" x14ac:dyDescent="0.25">
      <c r="A1290" s="151">
        <f t="shared" si="110"/>
        <v>1075</v>
      </c>
      <c r="B1290" s="151"/>
      <c r="C1290" s="151">
        <v>101</v>
      </c>
      <c r="D1290" s="152" t="s">
        <v>1092</v>
      </c>
      <c r="E1290" s="155">
        <v>26.27</v>
      </c>
      <c r="F1290" s="155">
        <v>4.7300000000000004</v>
      </c>
      <c r="G1290" s="153">
        <v>31</v>
      </c>
      <c r="H1290" s="152" t="s">
        <v>1085</v>
      </c>
      <c r="I1290" s="154" t="s">
        <v>1082</v>
      </c>
    </row>
    <row r="1291" spans="1:9" ht="47.25" x14ac:dyDescent="0.25">
      <c r="A1291" s="151">
        <f t="shared" si="110"/>
        <v>1076</v>
      </c>
      <c r="B1291" s="151"/>
      <c r="C1291" s="151">
        <v>101</v>
      </c>
      <c r="D1291" s="152" t="s">
        <v>1093</v>
      </c>
      <c r="E1291" s="155">
        <v>22.88</v>
      </c>
      <c r="F1291" s="155">
        <v>4.12</v>
      </c>
      <c r="G1291" s="153">
        <v>27</v>
      </c>
      <c r="H1291" s="152" t="s">
        <v>1085</v>
      </c>
      <c r="I1291" s="154" t="s">
        <v>1082</v>
      </c>
    </row>
    <row r="1292" spans="1:9" ht="47.25" x14ac:dyDescent="0.25">
      <c r="A1292" s="151">
        <f t="shared" si="110"/>
        <v>1077</v>
      </c>
      <c r="B1292" s="151"/>
      <c r="C1292" s="151">
        <v>101</v>
      </c>
      <c r="D1292" s="152" t="s">
        <v>1094</v>
      </c>
      <c r="E1292" s="153">
        <v>3135.59</v>
      </c>
      <c r="F1292" s="153">
        <v>564.41</v>
      </c>
      <c r="G1292" s="153">
        <v>3700</v>
      </c>
      <c r="H1292" s="152" t="s">
        <v>1085</v>
      </c>
      <c r="I1292" s="154" t="s">
        <v>1082</v>
      </c>
    </row>
    <row r="1293" spans="1:9" ht="47.25" x14ac:dyDescent="0.25">
      <c r="A1293" s="151">
        <f t="shared" si="110"/>
        <v>1078</v>
      </c>
      <c r="B1293" s="151"/>
      <c r="C1293" s="151">
        <v>101</v>
      </c>
      <c r="D1293" s="152" t="s">
        <v>1095</v>
      </c>
      <c r="E1293" s="153">
        <v>3389.83</v>
      </c>
      <c r="F1293" s="153">
        <v>610.16999999999996</v>
      </c>
      <c r="G1293" s="153">
        <v>4000</v>
      </c>
      <c r="H1293" s="152" t="s">
        <v>1085</v>
      </c>
      <c r="I1293" s="154" t="s">
        <v>1082</v>
      </c>
    </row>
    <row r="1294" spans="1:9" ht="63" x14ac:dyDescent="0.25">
      <c r="A1294" s="151">
        <f t="shared" si="110"/>
        <v>1079</v>
      </c>
      <c r="B1294" s="151"/>
      <c r="C1294" s="151">
        <v>101</v>
      </c>
      <c r="D1294" s="152" t="s">
        <v>1097</v>
      </c>
      <c r="E1294" s="153">
        <v>338.98</v>
      </c>
      <c r="F1294" s="153">
        <v>61.02</v>
      </c>
      <c r="G1294" s="153">
        <v>400</v>
      </c>
      <c r="H1294" s="152" t="s">
        <v>1087</v>
      </c>
      <c r="I1294" s="154" t="s">
        <v>1096</v>
      </c>
    </row>
    <row r="1295" spans="1:9" ht="63" x14ac:dyDescent="0.25">
      <c r="A1295" s="151">
        <f t="shared" si="110"/>
        <v>1080</v>
      </c>
      <c r="B1295" s="151"/>
      <c r="C1295" s="151">
        <v>101</v>
      </c>
      <c r="D1295" s="152" t="s">
        <v>1098</v>
      </c>
      <c r="E1295" s="153">
        <v>381.36</v>
      </c>
      <c r="F1295" s="153">
        <v>68.64</v>
      </c>
      <c r="G1295" s="153">
        <v>450</v>
      </c>
      <c r="H1295" s="152" t="s">
        <v>1087</v>
      </c>
      <c r="I1295" s="154" t="s">
        <v>1096</v>
      </c>
    </row>
    <row r="1296" spans="1:9" ht="63" x14ac:dyDescent="0.25">
      <c r="A1296" s="151">
        <f t="shared" si="110"/>
        <v>1081</v>
      </c>
      <c r="B1296" s="151"/>
      <c r="C1296" s="151">
        <v>101</v>
      </c>
      <c r="D1296" s="152" t="s">
        <v>1099</v>
      </c>
      <c r="E1296" s="153">
        <v>406.78</v>
      </c>
      <c r="F1296" s="153">
        <v>73.22</v>
      </c>
      <c r="G1296" s="153">
        <v>480</v>
      </c>
      <c r="H1296" s="152" t="s">
        <v>1087</v>
      </c>
      <c r="I1296" s="154" t="s">
        <v>1096</v>
      </c>
    </row>
    <row r="1297" spans="1:9" ht="63" x14ac:dyDescent="0.25">
      <c r="A1297" s="151">
        <f t="shared" si="110"/>
        <v>1082</v>
      </c>
      <c r="B1297" s="151"/>
      <c r="C1297" s="151">
        <v>101</v>
      </c>
      <c r="D1297" s="152" t="s">
        <v>1100</v>
      </c>
      <c r="E1297" s="153">
        <v>423.73</v>
      </c>
      <c r="F1297" s="153">
        <v>76.27</v>
      </c>
      <c r="G1297" s="153">
        <v>500</v>
      </c>
      <c r="H1297" s="152" t="s">
        <v>1087</v>
      </c>
      <c r="I1297" s="154" t="s">
        <v>1096</v>
      </c>
    </row>
    <row r="1298" spans="1:9" ht="63" x14ac:dyDescent="0.25">
      <c r="A1298" s="151">
        <f t="shared" si="110"/>
        <v>1083</v>
      </c>
      <c r="B1298" s="151"/>
      <c r="C1298" s="151">
        <v>101</v>
      </c>
      <c r="D1298" s="152" t="s">
        <v>1101</v>
      </c>
      <c r="E1298" s="153">
        <v>466.1</v>
      </c>
      <c r="F1298" s="153">
        <v>83.9</v>
      </c>
      <c r="G1298" s="153">
        <v>550</v>
      </c>
      <c r="H1298" s="152" t="s">
        <v>1087</v>
      </c>
      <c r="I1298" s="154" t="s">
        <v>1096</v>
      </c>
    </row>
    <row r="1299" spans="1:9" ht="63" x14ac:dyDescent="0.25">
      <c r="A1299" s="151">
        <f t="shared" si="110"/>
        <v>1084</v>
      </c>
      <c r="B1299" s="151"/>
      <c r="C1299" s="151">
        <v>101</v>
      </c>
      <c r="D1299" s="152" t="s">
        <v>1102</v>
      </c>
      <c r="E1299" s="153">
        <v>550.85</v>
      </c>
      <c r="F1299" s="153">
        <v>99.15</v>
      </c>
      <c r="G1299" s="153">
        <v>650</v>
      </c>
      <c r="H1299" s="152" t="s">
        <v>1087</v>
      </c>
      <c r="I1299" s="154" t="s">
        <v>1096</v>
      </c>
    </row>
    <row r="1300" spans="1:9" ht="63" x14ac:dyDescent="0.25">
      <c r="A1300" s="151">
        <f t="shared" si="110"/>
        <v>1085</v>
      </c>
      <c r="B1300" s="151"/>
      <c r="C1300" s="151">
        <v>101</v>
      </c>
      <c r="D1300" s="152" t="s">
        <v>1103</v>
      </c>
      <c r="E1300" s="153">
        <v>593.22</v>
      </c>
      <c r="F1300" s="153">
        <v>106.78</v>
      </c>
      <c r="G1300" s="153">
        <v>700</v>
      </c>
      <c r="H1300" s="152" t="s">
        <v>1087</v>
      </c>
      <c r="I1300" s="154" t="s">
        <v>1096</v>
      </c>
    </row>
    <row r="1301" spans="1:9" ht="63" x14ac:dyDescent="0.25">
      <c r="A1301" s="151">
        <f t="shared" si="110"/>
        <v>1086</v>
      </c>
      <c r="B1301" s="151"/>
      <c r="C1301" s="151">
        <v>101</v>
      </c>
      <c r="D1301" s="152" t="s">
        <v>1638</v>
      </c>
      <c r="E1301" s="156">
        <v>635.59</v>
      </c>
      <c r="F1301" s="156">
        <v>114.41</v>
      </c>
      <c r="G1301" s="153">
        <v>750</v>
      </c>
      <c r="H1301" s="152" t="s">
        <v>1087</v>
      </c>
      <c r="I1301" s="154" t="s">
        <v>1096</v>
      </c>
    </row>
    <row r="1302" spans="1:9" ht="47.25" x14ac:dyDescent="0.25">
      <c r="A1302" s="151">
        <f t="shared" si="110"/>
        <v>1087</v>
      </c>
      <c r="B1302" s="151"/>
      <c r="C1302" s="151">
        <v>101</v>
      </c>
      <c r="D1302" s="152" t="s">
        <v>1639</v>
      </c>
      <c r="E1302" s="156">
        <v>2966.1</v>
      </c>
      <c r="F1302" s="156">
        <v>533.9</v>
      </c>
      <c r="G1302" s="153">
        <v>3500</v>
      </c>
      <c r="H1302" s="152" t="s">
        <v>1085</v>
      </c>
      <c r="I1302" s="154" t="s">
        <v>1096</v>
      </c>
    </row>
    <row r="1303" spans="1:9" ht="47.25" x14ac:dyDescent="0.25">
      <c r="A1303" s="151">
        <f t="shared" si="110"/>
        <v>1088</v>
      </c>
      <c r="B1303" s="151"/>
      <c r="C1303" s="151">
        <v>101</v>
      </c>
      <c r="D1303" s="152" t="s">
        <v>1640</v>
      </c>
      <c r="E1303" s="156">
        <v>3177.97</v>
      </c>
      <c r="F1303" s="156">
        <v>572.03</v>
      </c>
      <c r="G1303" s="153">
        <v>3750</v>
      </c>
      <c r="H1303" s="152" t="s">
        <v>1085</v>
      </c>
      <c r="I1303" s="154" t="s">
        <v>1096</v>
      </c>
    </row>
    <row r="1304" spans="1:9" ht="47.25" x14ac:dyDescent="0.25">
      <c r="A1304" s="151">
        <f t="shared" si="110"/>
        <v>1089</v>
      </c>
      <c r="B1304" s="151"/>
      <c r="C1304" s="151">
        <v>101</v>
      </c>
      <c r="D1304" s="152" t="s">
        <v>1641</v>
      </c>
      <c r="E1304" s="156">
        <v>3389.83</v>
      </c>
      <c r="F1304" s="156">
        <v>610.16999999999996</v>
      </c>
      <c r="G1304" s="153">
        <v>4000</v>
      </c>
      <c r="H1304" s="152" t="s">
        <v>1085</v>
      </c>
      <c r="I1304" s="154" t="s">
        <v>1096</v>
      </c>
    </row>
    <row r="1305" spans="1:9" ht="47.25" x14ac:dyDescent="0.25">
      <c r="A1305" s="151">
        <f t="shared" si="110"/>
        <v>1090</v>
      </c>
      <c r="B1305" s="151"/>
      <c r="C1305" s="151">
        <v>101</v>
      </c>
      <c r="D1305" s="152" t="s">
        <v>1642</v>
      </c>
      <c r="E1305" s="156">
        <v>3813.56</v>
      </c>
      <c r="F1305" s="156">
        <v>686.44</v>
      </c>
      <c r="G1305" s="153">
        <v>4500</v>
      </c>
      <c r="H1305" s="152" t="s">
        <v>1085</v>
      </c>
      <c r="I1305" s="154" t="s">
        <v>1096</v>
      </c>
    </row>
    <row r="1306" spans="1:9" ht="47.25" x14ac:dyDescent="0.25">
      <c r="A1306" s="151">
        <f t="shared" si="110"/>
        <v>1091</v>
      </c>
      <c r="B1306" s="151"/>
      <c r="C1306" s="151">
        <v>101</v>
      </c>
      <c r="D1306" s="152" t="s">
        <v>1643</v>
      </c>
      <c r="E1306" s="156">
        <v>4576.2700000000004</v>
      </c>
      <c r="F1306" s="156">
        <v>823.73</v>
      </c>
      <c r="G1306" s="153">
        <v>5400</v>
      </c>
      <c r="H1306" s="152" t="s">
        <v>1085</v>
      </c>
      <c r="I1306" s="154" t="s">
        <v>1096</v>
      </c>
    </row>
    <row r="1307" spans="1:9" ht="47.25" x14ac:dyDescent="0.25">
      <c r="A1307" s="151">
        <f t="shared" si="110"/>
        <v>1092</v>
      </c>
      <c r="B1307" s="151"/>
      <c r="C1307" s="151">
        <v>101</v>
      </c>
      <c r="D1307" s="152" t="s">
        <v>1644</v>
      </c>
      <c r="E1307" s="156">
        <v>5000</v>
      </c>
      <c r="F1307" s="156">
        <v>900</v>
      </c>
      <c r="G1307" s="153">
        <v>5900</v>
      </c>
      <c r="H1307" s="152" t="s">
        <v>1085</v>
      </c>
      <c r="I1307" s="154" t="s">
        <v>1096</v>
      </c>
    </row>
    <row r="1308" spans="1:9" ht="47.25" x14ac:dyDescent="0.25">
      <c r="A1308" s="151">
        <f t="shared" si="110"/>
        <v>1093</v>
      </c>
      <c r="B1308" s="151"/>
      <c r="C1308" s="151">
        <v>101</v>
      </c>
      <c r="D1308" s="152" t="s">
        <v>1645</v>
      </c>
      <c r="E1308" s="156">
        <v>5508.47</v>
      </c>
      <c r="F1308" s="156">
        <v>991.53</v>
      </c>
      <c r="G1308" s="153">
        <v>6500</v>
      </c>
      <c r="H1308" s="152" t="s">
        <v>1085</v>
      </c>
      <c r="I1308" s="154" t="s">
        <v>1096</v>
      </c>
    </row>
    <row r="1309" spans="1:9" ht="31.5" x14ac:dyDescent="0.25">
      <c r="A1309" s="151">
        <f t="shared" si="110"/>
        <v>1094</v>
      </c>
      <c r="B1309" s="151"/>
      <c r="C1309" s="151">
        <v>101</v>
      </c>
      <c r="D1309" s="152" t="s">
        <v>1646</v>
      </c>
      <c r="E1309" s="157">
        <f>G1309/1.18</f>
        <v>1186.4406779661017</v>
      </c>
      <c r="F1309" s="157">
        <f>E1309*0.18</f>
        <v>213.5593220338983</v>
      </c>
      <c r="G1309" s="157">
        <v>1400</v>
      </c>
      <c r="H1309" s="158" t="s">
        <v>20</v>
      </c>
      <c r="I1309" s="154" t="s">
        <v>1096</v>
      </c>
    </row>
    <row r="1310" spans="1:9" x14ac:dyDescent="0.25">
      <c r="A1310" s="151">
        <f t="shared" si="110"/>
        <v>1095</v>
      </c>
      <c r="B1310" s="151"/>
      <c r="C1310" s="151">
        <v>101</v>
      </c>
      <c r="D1310" s="152" t="s">
        <v>1083</v>
      </c>
      <c r="E1310" s="157">
        <f t="shared" ref="E1310:E1317" si="111">G1310/1.18</f>
        <v>1440.6779661016949</v>
      </c>
      <c r="F1310" s="157">
        <f t="shared" ref="F1310:F1317" si="112">E1310*0.18</f>
        <v>259.32203389830505</v>
      </c>
      <c r="G1310" s="157">
        <v>1700</v>
      </c>
      <c r="H1310" s="158" t="s">
        <v>20</v>
      </c>
      <c r="I1310" s="154" t="s">
        <v>1096</v>
      </c>
    </row>
    <row r="1311" spans="1:9" x14ac:dyDescent="0.25">
      <c r="A1311" s="151">
        <f t="shared" si="110"/>
        <v>1096</v>
      </c>
      <c r="B1311" s="151"/>
      <c r="C1311" s="151">
        <v>101</v>
      </c>
      <c r="D1311" s="152" t="s">
        <v>1647</v>
      </c>
      <c r="E1311" s="157">
        <f t="shared" si="111"/>
        <v>1822.0338983050849</v>
      </c>
      <c r="F1311" s="157">
        <f t="shared" si="112"/>
        <v>327.96610169491527</v>
      </c>
      <c r="G1311" s="157">
        <v>2150</v>
      </c>
      <c r="H1311" s="158" t="s">
        <v>20</v>
      </c>
      <c r="I1311" s="154" t="s">
        <v>1096</v>
      </c>
    </row>
    <row r="1312" spans="1:9" x14ac:dyDescent="0.25">
      <c r="A1312" s="151">
        <f t="shared" si="110"/>
        <v>1097</v>
      </c>
      <c r="B1312" s="151"/>
      <c r="C1312" s="151">
        <v>101</v>
      </c>
      <c r="D1312" s="152" t="s">
        <v>1648</v>
      </c>
      <c r="E1312" s="157">
        <f t="shared" si="111"/>
        <v>254.23728813559325</v>
      </c>
      <c r="F1312" s="157">
        <f t="shared" si="112"/>
        <v>45.762711864406782</v>
      </c>
      <c r="G1312" s="157">
        <v>300</v>
      </c>
      <c r="H1312" s="158" t="s">
        <v>20</v>
      </c>
      <c r="I1312" s="154" t="s">
        <v>1096</v>
      </c>
    </row>
    <row r="1313" spans="1:9" x14ac:dyDescent="0.25">
      <c r="A1313" s="151">
        <f t="shared" si="110"/>
        <v>1098</v>
      </c>
      <c r="B1313" s="151"/>
      <c r="C1313" s="151">
        <v>120</v>
      </c>
      <c r="D1313" s="152" t="s">
        <v>1649</v>
      </c>
      <c r="E1313" s="157">
        <f t="shared" si="111"/>
        <v>254.23728813559325</v>
      </c>
      <c r="F1313" s="157">
        <f t="shared" si="112"/>
        <v>45.762711864406782</v>
      </c>
      <c r="G1313" s="157">
        <v>300</v>
      </c>
      <c r="H1313" s="158" t="s">
        <v>20</v>
      </c>
      <c r="I1313" s="154" t="s">
        <v>1096</v>
      </c>
    </row>
    <row r="1314" spans="1:9" x14ac:dyDescent="0.25">
      <c r="A1314" s="151">
        <f t="shared" si="110"/>
        <v>1099</v>
      </c>
      <c r="B1314" s="151"/>
      <c r="C1314" s="151">
        <v>120</v>
      </c>
      <c r="D1314" s="152" t="s">
        <v>1650</v>
      </c>
      <c r="E1314" s="157">
        <f t="shared" si="111"/>
        <v>254.23728813559325</v>
      </c>
      <c r="F1314" s="157">
        <f t="shared" si="112"/>
        <v>45.762711864406782</v>
      </c>
      <c r="G1314" s="157">
        <v>300</v>
      </c>
      <c r="H1314" s="158" t="s">
        <v>20</v>
      </c>
      <c r="I1314" s="154" t="s">
        <v>1096</v>
      </c>
    </row>
    <row r="1315" spans="1:9" x14ac:dyDescent="0.25">
      <c r="A1315" s="151">
        <f t="shared" si="110"/>
        <v>1100</v>
      </c>
      <c r="B1315" s="151"/>
      <c r="C1315" s="151">
        <v>120</v>
      </c>
      <c r="D1315" s="152" t="s">
        <v>1651</v>
      </c>
      <c r="E1315" s="157">
        <f t="shared" si="111"/>
        <v>254.23728813559325</v>
      </c>
      <c r="F1315" s="157">
        <f t="shared" si="112"/>
        <v>45.762711864406782</v>
      </c>
      <c r="G1315" s="157">
        <v>300</v>
      </c>
      <c r="H1315" s="158" t="s">
        <v>20</v>
      </c>
      <c r="I1315" s="154" t="s">
        <v>1096</v>
      </c>
    </row>
    <row r="1316" spans="1:9" x14ac:dyDescent="0.25">
      <c r="A1316" s="151">
        <f t="shared" si="110"/>
        <v>1101</v>
      </c>
      <c r="B1316" s="151"/>
      <c r="C1316" s="151">
        <v>120</v>
      </c>
      <c r="D1316" s="152" t="s">
        <v>1652</v>
      </c>
      <c r="E1316" s="157">
        <f t="shared" si="111"/>
        <v>254.23728813559325</v>
      </c>
      <c r="F1316" s="157">
        <f t="shared" si="112"/>
        <v>45.762711864406782</v>
      </c>
      <c r="G1316" s="157">
        <v>300</v>
      </c>
      <c r="H1316" s="158" t="s">
        <v>20</v>
      </c>
      <c r="I1316" s="154" t="s">
        <v>1096</v>
      </c>
    </row>
    <row r="1317" spans="1:9" x14ac:dyDescent="0.25">
      <c r="A1317" s="151">
        <f t="shared" si="110"/>
        <v>1102</v>
      </c>
      <c r="B1317" s="151"/>
      <c r="C1317" s="151">
        <v>120</v>
      </c>
      <c r="D1317" s="152" t="s">
        <v>1567</v>
      </c>
      <c r="E1317" s="157">
        <f t="shared" si="111"/>
        <v>254.23728813559325</v>
      </c>
      <c r="F1317" s="157">
        <f t="shared" si="112"/>
        <v>45.762711864406782</v>
      </c>
      <c r="G1317" s="157">
        <v>300</v>
      </c>
      <c r="H1317" s="158" t="s">
        <v>20</v>
      </c>
      <c r="I1317" s="154" t="s">
        <v>1096</v>
      </c>
    </row>
    <row r="1318" spans="1:9" x14ac:dyDescent="0.25">
      <c r="A1318" s="159"/>
      <c r="B1318" s="240" t="s">
        <v>1653</v>
      </c>
      <c r="C1318" s="241"/>
      <c r="D1318" s="241"/>
      <c r="E1318" s="160"/>
      <c r="F1318" s="160"/>
      <c r="G1318" s="161"/>
      <c r="H1318" s="162"/>
      <c r="I1318" s="163"/>
    </row>
    <row r="1319" spans="1:9" ht="63" x14ac:dyDescent="0.25">
      <c r="A1319" s="151">
        <f>A1317+1</f>
        <v>1103</v>
      </c>
      <c r="B1319" s="164"/>
      <c r="C1319" s="151">
        <v>403</v>
      </c>
      <c r="D1319" s="152" t="s">
        <v>1104</v>
      </c>
      <c r="E1319" s="165">
        <v>7.99</v>
      </c>
      <c r="F1319" s="165">
        <f t="shared" ref="F1319" si="113">SUM(E1319*18/100)</f>
        <v>1.4381999999999999</v>
      </c>
      <c r="G1319" s="165">
        <v>9.43</v>
      </c>
      <c r="H1319" s="152" t="s">
        <v>1081</v>
      </c>
      <c r="I1319" s="152" t="s">
        <v>1105</v>
      </c>
    </row>
    <row r="1320" spans="1:9" x14ac:dyDescent="0.25">
      <c r="A1320" s="159"/>
      <c r="B1320" s="240" t="s">
        <v>1106</v>
      </c>
      <c r="C1320" s="241"/>
      <c r="D1320" s="241"/>
      <c r="E1320" s="166"/>
      <c r="F1320" s="166"/>
      <c r="G1320" s="167"/>
      <c r="H1320" s="152"/>
      <c r="I1320" s="152"/>
    </row>
    <row r="1321" spans="1:9" ht="63" x14ac:dyDescent="0.25">
      <c r="A1321" s="151">
        <f>A1319+1</f>
        <v>1104</v>
      </c>
      <c r="B1321" s="164"/>
      <c r="C1321" s="151">
        <v>403</v>
      </c>
      <c r="D1321" s="152" t="s">
        <v>1107</v>
      </c>
      <c r="E1321" s="165">
        <v>10.284425161016951</v>
      </c>
      <c r="F1321" s="165">
        <v>1.8511965289830514</v>
      </c>
      <c r="G1321" s="165">
        <v>12.135621690000002</v>
      </c>
      <c r="H1321" s="152" t="s">
        <v>1081</v>
      </c>
      <c r="I1321" s="152" t="s">
        <v>1105</v>
      </c>
    </row>
    <row r="1322" spans="1:9" ht="63" x14ac:dyDescent="0.25">
      <c r="A1322" s="151">
        <f t="shared" ref="A1322:A1323" si="114">A1321+1</f>
        <v>1105</v>
      </c>
      <c r="B1322" s="164"/>
      <c r="C1322" s="151">
        <v>403</v>
      </c>
      <c r="D1322" s="152" t="s">
        <v>1108</v>
      </c>
      <c r="E1322" s="165">
        <v>43.423128457627129</v>
      </c>
      <c r="F1322" s="165">
        <v>7.8161631223728829</v>
      </c>
      <c r="G1322" s="165">
        <v>51.239291580000014</v>
      </c>
      <c r="H1322" s="152" t="s">
        <v>1081</v>
      </c>
      <c r="I1322" s="152" t="s">
        <v>1105</v>
      </c>
    </row>
    <row r="1323" spans="1:9" ht="63" x14ac:dyDescent="0.25">
      <c r="A1323" s="151">
        <f t="shared" si="114"/>
        <v>1106</v>
      </c>
      <c r="B1323" s="164"/>
      <c r="C1323" s="151">
        <v>403</v>
      </c>
      <c r="D1323" s="152" t="s">
        <v>1109</v>
      </c>
      <c r="E1323" s="165">
        <v>9.1417112542372898</v>
      </c>
      <c r="F1323" s="165">
        <v>1.6455080257627122</v>
      </c>
      <c r="G1323" s="165">
        <v>10.787219280000002</v>
      </c>
      <c r="H1323" s="152" t="s">
        <v>1081</v>
      </c>
      <c r="I1323" s="152" t="s">
        <v>1105</v>
      </c>
    </row>
    <row r="1324" spans="1:9" x14ac:dyDescent="0.25">
      <c r="A1324" s="159"/>
      <c r="B1324" s="240" t="s">
        <v>1110</v>
      </c>
      <c r="C1324" s="241"/>
      <c r="D1324" s="241"/>
      <c r="E1324" s="160"/>
      <c r="F1324" s="160"/>
      <c r="G1324" s="165"/>
      <c r="H1324" s="152"/>
      <c r="I1324" s="152"/>
    </row>
    <row r="1325" spans="1:9" ht="63" x14ac:dyDescent="0.25">
      <c r="A1325" s="151">
        <f>A1323+1</f>
        <v>1107</v>
      </c>
      <c r="B1325" s="164"/>
      <c r="C1325" s="151">
        <v>403</v>
      </c>
      <c r="D1325" s="152" t="s">
        <v>1111</v>
      </c>
      <c r="E1325" s="165">
        <v>34.281417203389843</v>
      </c>
      <c r="F1325" s="165">
        <v>6.1706550966101714</v>
      </c>
      <c r="G1325" s="165">
        <v>40.452072300000012</v>
      </c>
      <c r="H1325" s="152" t="s">
        <v>1081</v>
      </c>
      <c r="I1325" s="152" t="s">
        <v>1105</v>
      </c>
    </row>
    <row r="1326" spans="1:9" x14ac:dyDescent="0.25">
      <c r="A1326" s="159"/>
      <c r="B1326" s="240" t="s">
        <v>1112</v>
      </c>
      <c r="C1326" s="241"/>
      <c r="D1326" s="241"/>
      <c r="E1326" s="168"/>
      <c r="F1326" s="160"/>
      <c r="G1326" s="169"/>
      <c r="H1326" s="152"/>
      <c r="I1326" s="152"/>
    </row>
    <row r="1327" spans="1:9" ht="63" x14ac:dyDescent="0.25">
      <c r="A1327" s="151">
        <f>A1325+1</f>
        <v>1108</v>
      </c>
      <c r="B1327" s="164"/>
      <c r="C1327" s="151">
        <v>403</v>
      </c>
      <c r="D1327" s="152" t="s">
        <v>1113</v>
      </c>
      <c r="E1327" s="165">
        <v>22.854278135593226</v>
      </c>
      <c r="F1327" s="165">
        <v>4.1137700644067809</v>
      </c>
      <c r="G1327" s="165">
        <v>26.968048200000005</v>
      </c>
      <c r="H1327" s="152" t="s">
        <v>1081</v>
      </c>
      <c r="I1327" s="152" t="s">
        <v>1105</v>
      </c>
    </row>
    <row r="1328" spans="1:9" ht="63" x14ac:dyDescent="0.25">
      <c r="A1328" s="151">
        <f t="shared" ref="A1328:A1329" si="115">A1327+1</f>
        <v>1109</v>
      </c>
      <c r="B1328" s="164"/>
      <c r="C1328" s="151">
        <v>403</v>
      </c>
      <c r="D1328" s="152" t="s">
        <v>1114</v>
      </c>
      <c r="E1328" s="165">
        <v>29.710561576271196</v>
      </c>
      <c r="F1328" s="165">
        <v>5.3479010837288152</v>
      </c>
      <c r="G1328" s="165">
        <v>35.058462660000011</v>
      </c>
      <c r="H1328" s="152" t="s">
        <v>1081</v>
      </c>
      <c r="I1328" s="152" t="s">
        <v>1105</v>
      </c>
    </row>
    <row r="1329" spans="1:9" ht="63" x14ac:dyDescent="0.25">
      <c r="A1329" s="151">
        <f t="shared" si="115"/>
        <v>1110</v>
      </c>
      <c r="B1329" s="164"/>
      <c r="C1329" s="151">
        <v>403</v>
      </c>
      <c r="D1329" s="152" t="s">
        <v>1115</v>
      </c>
      <c r="E1329" s="165">
        <v>17.140708601694921</v>
      </c>
      <c r="F1329" s="165">
        <v>3.0853275483050857</v>
      </c>
      <c r="G1329" s="165">
        <v>20.226036150000006</v>
      </c>
      <c r="H1329" s="152" t="s">
        <v>1081</v>
      </c>
      <c r="I1329" s="152" t="s">
        <v>1105</v>
      </c>
    </row>
    <row r="1330" spans="1:9" x14ac:dyDescent="0.25">
      <c r="A1330" s="159"/>
      <c r="B1330" s="240" t="s">
        <v>1116</v>
      </c>
      <c r="C1330" s="241"/>
      <c r="D1330" s="241"/>
      <c r="E1330" s="166"/>
      <c r="F1330" s="168"/>
      <c r="G1330" s="169"/>
      <c r="H1330" s="152"/>
      <c r="I1330" s="152"/>
    </row>
    <row r="1331" spans="1:9" ht="63" x14ac:dyDescent="0.25">
      <c r="A1331" s="151">
        <f>A1329+1</f>
        <v>1111</v>
      </c>
      <c r="B1331" s="164"/>
      <c r="C1331" s="151">
        <v>403</v>
      </c>
      <c r="D1331" s="152" t="s">
        <v>1117</v>
      </c>
      <c r="E1331" s="165">
        <v>25.13970594915255</v>
      </c>
      <c r="F1331" s="165">
        <v>4.525147070847459</v>
      </c>
      <c r="G1331" s="165">
        <v>29.664853020000006</v>
      </c>
      <c r="H1331" s="152" t="s">
        <v>1081</v>
      </c>
      <c r="I1331" s="152" t="s">
        <v>1105</v>
      </c>
    </row>
    <row r="1332" spans="1:9" ht="63" x14ac:dyDescent="0.25">
      <c r="A1332" s="151">
        <f t="shared" ref="A1332" si="116">A1331+1</f>
        <v>1112</v>
      </c>
      <c r="B1332" s="164"/>
      <c r="C1332" s="151">
        <v>403</v>
      </c>
      <c r="D1332" s="152" t="s">
        <v>1118</v>
      </c>
      <c r="E1332" s="165">
        <v>29.710561576271196</v>
      </c>
      <c r="F1332" s="165">
        <v>5.3479010837288152</v>
      </c>
      <c r="G1332" s="165">
        <v>35.058462660000011</v>
      </c>
      <c r="H1332" s="152" t="s">
        <v>1081</v>
      </c>
      <c r="I1332" s="152" t="s">
        <v>1105</v>
      </c>
    </row>
    <row r="1333" spans="1:9" x14ac:dyDescent="0.25">
      <c r="A1333" s="82"/>
      <c r="B1333" s="249" t="s">
        <v>1119</v>
      </c>
      <c r="C1333" s="250"/>
      <c r="D1333" s="250"/>
      <c r="E1333" s="250"/>
      <c r="F1333" s="250"/>
      <c r="G1333" s="251"/>
      <c r="H1333" s="152"/>
      <c r="I1333" s="152"/>
    </row>
    <row r="1334" spans="1:9" ht="63" x14ac:dyDescent="0.25">
      <c r="A1334" s="151">
        <f>A1332+1</f>
        <v>1113</v>
      </c>
      <c r="B1334" s="170"/>
      <c r="C1334" s="171">
        <v>403</v>
      </c>
      <c r="D1334" s="172" t="s">
        <v>1654</v>
      </c>
      <c r="E1334" s="173">
        <v>39.994986737288144</v>
      </c>
      <c r="F1334" s="173">
        <v>7.1990976127118662</v>
      </c>
      <c r="G1334" s="165">
        <v>47.194084350000004</v>
      </c>
      <c r="H1334" s="152" t="s">
        <v>1081</v>
      </c>
      <c r="I1334" s="152" t="s">
        <v>1105</v>
      </c>
    </row>
    <row r="1335" spans="1:9" ht="63" x14ac:dyDescent="0.25">
      <c r="A1335" s="151">
        <f t="shared" ref="A1335:A1336" si="117">A1334+1</f>
        <v>1114</v>
      </c>
      <c r="B1335" s="164"/>
      <c r="C1335" s="151">
        <v>403</v>
      </c>
      <c r="D1335" s="152" t="s">
        <v>1120</v>
      </c>
      <c r="E1335" s="165">
        <v>46.851270177966107</v>
      </c>
      <c r="F1335" s="165">
        <v>8.4332286320338987</v>
      </c>
      <c r="G1335" s="165">
        <v>55.284498810000002</v>
      </c>
      <c r="H1335" s="152" t="s">
        <v>1081</v>
      </c>
      <c r="I1335" s="152" t="s">
        <v>1105</v>
      </c>
    </row>
    <row r="1336" spans="1:9" ht="63" x14ac:dyDescent="0.25">
      <c r="A1336" s="151">
        <f t="shared" si="117"/>
        <v>1115</v>
      </c>
      <c r="B1336" s="164"/>
      <c r="C1336" s="151">
        <v>403</v>
      </c>
      <c r="D1336" s="152" t="s">
        <v>1655</v>
      </c>
      <c r="E1336" s="165">
        <v>52.564839711864416</v>
      </c>
      <c r="F1336" s="165">
        <v>9.4616711481355953</v>
      </c>
      <c r="G1336" s="165">
        <v>62.026510860000009</v>
      </c>
      <c r="H1336" s="152" t="s">
        <v>1081</v>
      </c>
      <c r="I1336" s="152" t="s">
        <v>1105</v>
      </c>
    </row>
    <row r="1337" spans="1:9" x14ac:dyDescent="0.25">
      <c r="A1337" s="159"/>
      <c r="B1337" s="249" t="s">
        <v>1121</v>
      </c>
      <c r="C1337" s="250"/>
      <c r="D1337" s="250"/>
      <c r="E1337" s="250"/>
      <c r="F1337" s="250"/>
      <c r="G1337" s="251"/>
      <c r="H1337" s="152"/>
      <c r="I1337" s="152"/>
    </row>
    <row r="1338" spans="1:9" ht="63" x14ac:dyDescent="0.25">
      <c r="A1338" s="151">
        <f>A1336+1</f>
        <v>1116</v>
      </c>
      <c r="B1338" s="174"/>
      <c r="C1338" s="151">
        <v>403</v>
      </c>
      <c r="D1338" s="152" t="s">
        <v>1122</v>
      </c>
      <c r="E1338" s="165">
        <v>34.281417203389843</v>
      </c>
      <c r="F1338" s="165">
        <v>6.1706550966101714</v>
      </c>
      <c r="G1338" s="165">
        <v>40.452072300000012</v>
      </c>
      <c r="H1338" s="152" t="s">
        <v>1081</v>
      </c>
      <c r="I1338" s="152" t="s">
        <v>1105</v>
      </c>
    </row>
    <row r="1339" spans="1:9" ht="63" x14ac:dyDescent="0.25">
      <c r="A1339" s="151">
        <f t="shared" ref="A1339:A1340" si="118">A1338+1</f>
        <v>1117</v>
      </c>
      <c r="B1339" s="174"/>
      <c r="C1339" s="151">
        <v>403</v>
      </c>
      <c r="D1339" s="152" t="s">
        <v>1123</v>
      </c>
      <c r="E1339" s="165">
        <v>39.994986737288144</v>
      </c>
      <c r="F1339" s="165">
        <v>7.1990976127118662</v>
      </c>
      <c r="G1339" s="165">
        <v>47.194084350000004</v>
      </c>
      <c r="H1339" s="152" t="s">
        <v>1081</v>
      </c>
      <c r="I1339" s="152" t="s">
        <v>1105</v>
      </c>
    </row>
    <row r="1340" spans="1:9" ht="63" x14ac:dyDescent="0.25">
      <c r="A1340" s="151">
        <f t="shared" si="118"/>
        <v>1118</v>
      </c>
      <c r="B1340" s="174"/>
      <c r="C1340" s="151">
        <v>403</v>
      </c>
      <c r="D1340" s="152" t="s">
        <v>1124</v>
      </c>
      <c r="E1340" s="165">
        <v>34.281417203389843</v>
      </c>
      <c r="F1340" s="165">
        <v>6.1706550966101714</v>
      </c>
      <c r="G1340" s="165">
        <v>40.452072300000012</v>
      </c>
      <c r="H1340" s="152" t="s">
        <v>1081</v>
      </c>
      <c r="I1340" s="152" t="s">
        <v>1105</v>
      </c>
    </row>
    <row r="1341" spans="1:9" x14ac:dyDescent="0.25">
      <c r="A1341" s="159"/>
      <c r="B1341" s="240" t="s">
        <v>1125</v>
      </c>
      <c r="C1341" s="241"/>
      <c r="D1341" s="241"/>
      <c r="E1341" s="241"/>
      <c r="F1341" s="241"/>
      <c r="G1341" s="242"/>
      <c r="H1341" s="152"/>
      <c r="I1341" s="152"/>
    </row>
    <row r="1342" spans="1:9" ht="63" x14ac:dyDescent="0.25">
      <c r="A1342" s="151">
        <f>A1340+1</f>
        <v>1119</v>
      </c>
      <c r="B1342" s="174"/>
      <c r="C1342" s="151">
        <v>403</v>
      </c>
      <c r="D1342" s="152" t="s">
        <v>1126</v>
      </c>
      <c r="E1342" s="165">
        <v>22.854278135593226</v>
      </c>
      <c r="F1342" s="165">
        <v>4.1137700644067809</v>
      </c>
      <c r="G1342" s="165">
        <v>26.968048200000005</v>
      </c>
      <c r="H1342" s="152" t="s">
        <v>1081</v>
      </c>
      <c r="I1342" s="152" t="s">
        <v>1105</v>
      </c>
    </row>
    <row r="1343" spans="1:9" ht="63" x14ac:dyDescent="0.25">
      <c r="A1343" s="151">
        <f t="shared" ref="A1343:A1353" si="119">A1342+1</f>
        <v>1120</v>
      </c>
      <c r="B1343" s="174"/>
      <c r="C1343" s="151">
        <v>403</v>
      </c>
      <c r="D1343" s="152" t="s">
        <v>1127</v>
      </c>
      <c r="E1343" s="165">
        <v>25.13970594915255</v>
      </c>
      <c r="F1343" s="165">
        <v>4.525147070847459</v>
      </c>
      <c r="G1343" s="165">
        <v>29.664853020000006</v>
      </c>
      <c r="H1343" s="152" t="s">
        <v>1081</v>
      </c>
      <c r="I1343" s="152" t="s">
        <v>1105</v>
      </c>
    </row>
    <row r="1344" spans="1:9" ht="63" x14ac:dyDescent="0.25">
      <c r="A1344" s="151">
        <f t="shared" si="119"/>
        <v>1121</v>
      </c>
      <c r="B1344" s="174"/>
      <c r="C1344" s="151">
        <v>403</v>
      </c>
      <c r="D1344" s="152" t="s">
        <v>1128</v>
      </c>
      <c r="E1344" s="165">
        <v>11.427139067796613</v>
      </c>
      <c r="F1344" s="165">
        <v>2.0568850322033905</v>
      </c>
      <c r="G1344" s="165">
        <v>13.484024100000003</v>
      </c>
      <c r="H1344" s="152" t="s">
        <v>1081</v>
      </c>
      <c r="I1344" s="152" t="s">
        <v>1105</v>
      </c>
    </row>
    <row r="1345" spans="1:9" ht="63" x14ac:dyDescent="0.25">
      <c r="A1345" s="151">
        <f t="shared" si="119"/>
        <v>1122</v>
      </c>
      <c r="B1345" s="174"/>
      <c r="C1345" s="151">
        <v>403</v>
      </c>
      <c r="D1345" s="152" t="s">
        <v>1129</v>
      </c>
      <c r="E1345" s="165">
        <v>9.1417112542372898</v>
      </c>
      <c r="F1345" s="165">
        <v>1.6455080257627122</v>
      </c>
      <c r="G1345" s="165">
        <v>10.787219280000002</v>
      </c>
      <c r="H1345" s="152" t="s">
        <v>1081</v>
      </c>
      <c r="I1345" s="152" t="s">
        <v>1105</v>
      </c>
    </row>
    <row r="1346" spans="1:9" ht="63" x14ac:dyDescent="0.25">
      <c r="A1346" s="151">
        <f t="shared" si="119"/>
        <v>1123</v>
      </c>
      <c r="B1346" s="174"/>
      <c r="C1346" s="151">
        <v>403</v>
      </c>
      <c r="D1346" s="152" t="s">
        <v>1130</v>
      </c>
      <c r="E1346" s="165">
        <v>17.140708601694921</v>
      </c>
      <c r="F1346" s="165">
        <v>3.0853275483050857</v>
      </c>
      <c r="G1346" s="165">
        <v>20.226036150000006</v>
      </c>
      <c r="H1346" s="152" t="s">
        <v>1081</v>
      </c>
      <c r="I1346" s="152" t="s">
        <v>1105</v>
      </c>
    </row>
    <row r="1347" spans="1:9" ht="63" x14ac:dyDescent="0.25">
      <c r="A1347" s="151">
        <f t="shared" si="119"/>
        <v>1124</v>
      </c>
      <c r="B1347" s="174"/>
      <c r="C1347" s="151">
        <v>403</v>
      </c>
      <c r="D1347" s="152" t="s">
        <v>1131</v>
      </c>
      <c r="E1347" s="165">
        <v>17.140708601694921</v>
      </c>
      <c r="F1347" s="165">
        <v>3.0853275483050857</v>
      </c>
      <c r="G1347" s="165">
        <v>20.226036150000006</v>
      </c>
      <c r="H1347" s="152" t="s">
        <v>1081</v>
      </c>
      <c r="I1347" s="152" t="s">
        <v>1105</v>
      </c>
    </row>
    <row r="1348" spans="1:9" ht="63" x14ac:dyDescent="0.25">
      <c r="A1348" s="151">
        <f t="shared" si="119"/>
        <v>1125</v>
      </c>
      <c r="B1348" s="174"/>
      <c r="C1348" s="151">
        <v>403</v>
      </c>
      <c r="D1348" s="152" t="s">
        <v>1132</v>
      </c>
      <c r="E1348" s="165">
        <v>34.281417203389843</v>
      </c>
      <c r="F1348" s="165">
        <v>6.1706550966101714</v>
      </c>
      <c r="G1348" s="165">
        <v>40.452072300000012</v>
      </c>
      <c r="H1348" s="152" t="s">
        <v>1081</v>
      </c>
      <c r="I1348" s="152" t="s">
        <v>1105</v>
      </c>
    </row>
    <row r="1349" spans="1:9" ht="63" x14ac:dyDescent="0.25">
      <c r="A1349" s="151">
        <f t="shared" si="119"/>
        <v>1126</v>
      </c>
      <c r="B1349" s="174"/>
      <c r="C1349" s="151">
        <v>403</v>
      </c>
      <c r="D1349" s="152" t="s">
        <v>1133</v>
      </c>
      <c r="E1349" s="165">
        <v>17.140708601694921</v>
      </c>
      <c r="F1349" s="165">
        <v>3.0853275483050857</v>
      </c>
      <c r="G1349" s="165">
        <v>20.226036150000006</v>
      </c>
      <c r="H1349" s="152" t="s">
        <v>1081</v>
      </c>
      <c r="I1349" s="152" t="s">
        <v>1105</v>
      </c>
    </row>
    <row r="1350" spans="1:9" ht="63" x14ac:dyDescent="0.25">
      <c r="A1350" s="151">
        <f t="shared" si="119"/>
        <v>1127</v>
      </c>
      <c r="B1350" s="174"/>
      <c r="C1350" s="151">
        <v>403</v>
      </c>
      <c r="D1350" s="152" t="s">
        <v>1134</v>
      </c>
      <c r="E1350" s="165">
        <v>23.996992042372884</v>
      </c>
      <c r="F1350" s="165">
        <v>4.3194585676271195</v>
      </c>
      <c r="G1350" s="165">
        <v>28.316450610000004</v>
      </c>
      <c r="H1350" s="152" t="s">
        <v>1081</v>
      </c>
      <c r="I1350" s="152" t="s">
        <v>1105</v>
      </c>
    </row>
    <row r="1351" spans="1:9" ht="63" x14ac:dyDescent="0.25">
      <c r="A1351" s="151">
        <f t="shared" si="119"/>
        <v>1128</v>
      </c>
      <c r="B1351" s="174"/>
      <c r="C1351" s="151">
        <v>403</v>
      </c>
      <c r="D1351" s="152" t="s">
        <v>1135</v>
      </c>
      <c r="E1351" s="165">
        <v>36.566845016949159</v>
      </c>
      <c r="F1351" s="165">
        <v>6.5820321030508486</v>
      </c>
      <c r="G1351" s="165">
        <v>43.148877120000009</v>
      </c>
      <c r="H1351" s="152" t="s">
        <v>1081</v>
      </c>
      <c r="I1351" s="152" t="s">
        <v>1105</v>
      </c>
    </row>
    <row r="1352" spans="1:9" ht="63" x14ac:dyDescent="0.25">
      <c r="A1352" s="151">
        <f t="shared" si="119"/>
        <v>1129</v>
      </c>
      <c r="B1352" s="164"/>
      <c r="C1352" s="151">
        <v>403</v>
      </c>
      <c r="D1352" s="152" t="s">
        <v>1136</v>
      </c>
      <c r="E1352" s="165">
        <v>36.566845016949159</v>
      </c>
      <c r="F1352" s="165">
        <v>6.5820321030508486</v>
      </c>
      <c r="G1352" s="165">
        <v>43.148877120000009</v>
      </c>
      <c r="H1352" s="152" t="s">
        <v>1081</v>
      </c>
      <c r="I1352" s="152" t="s">
        <v>1105</v>
      </c>
    </row>
    <row r="1353" spans="1:9" ht="63" x14ac:dyDescent="0.25">
      <c r="A1353" s="151">
        <f t="shared" si="119"/>
        <v>1130</v>
      </c>
      <c r="B1353" s="164"/>
      <c r="C1353" s="151">
        <v>403</v>
      </c>
      <c r="D1353" s="152" t="s">
        <v>1137</v>
      </c>
      <c r="E1353" s="165">
        <v>22.854278135593226</v>
      </c>
      <c r="F1353" s="165">
        <v>4.1137700644067809</v>
      </c>
      <c r="G1353" s="165">
        <v>26.968048200000005</v>
      </c>
      <c r="H1353" s="152" t="s">
        <v>1081</v>
      </c>
      <c r="I1353" s="152" t="s">
        <v>1105</v>
      </c>
    </row>
    <row r="1354" spans="1:9" x14ac:dyDescent="0.25">
      <c r="A1354" s="159"/>
      <c r="B1354" s="252" t="s">
        <v>1138</v>
      </c>
      <c r="C1354" s="253"/>
      <c r="D1354" s="253"/>
      <c r="E1354" s="253"/>
      <c r="F1354" s="253"/>
      <c r="G1354" s="254"/>
      <c r="H1354" s="152"/>
      <c r="I1354" s="152"/>
    </row>
    <row r="1355" spans="1:9" ht="63" x14ac:dyDescent="0.25">
      <c r="A1355" s="151">
        <f>A1353+1</f>
        <v>1131</v>
      </c>
      <c r="B1355" s="164"/>
      <c r="C1355" s="151">
        <v>403</v>
      </c>
      <c r="D1355" s="152" t="s">
        <v>1139</v>
      </c>
      <c r="E1355" s="165">
        <v>91.417112542372905</v>
      </c>
      <c r="F1355" s="165">
        <v>16.455080257627124</v>
      </c>
      <c r="G1355" s="165">
        <v>107.87219280000002</v>
      </c>
      <c r="H1355" s="152" t="s">
        <v>1081</v>
      </c>
      <c r="I1355" s="152" t="s">
        <v>1105</v>
      </c>
    </row>
    <row r="1356" spans="1:9" ht="63" x14ac:dyDescent="0.25">
      <c r="A1356" s="151">
        <f t="shared" ref="A1356" si="120">A1355+1</f>
        <v>1132</v>
      </c>
      <c r="B1356" s="164"/>
      <c r="C1356" s="151">
        <v>403</v>
      </c>
      <c r="D1356" s="152" t="s">
        <v>1140</v>
      </c>
      <c r="E1356" s="165">
        <v>98.273395983050875</v>
      </c>
      <c r="F1356" s="165">
        <v>17.689211276949159</v>
      </c>
      <c r="G1356" s="165">
        <v>115.96260726000003</v>
      </c>
      <c r="H1356" s="152" t="s">
        <v>1081</v>
      </c>
      <c r="I1356" s="152" t="s">
        <v>1105</v>
      </c>
    </row>
    <row r="1357" spans="1:9" x14ac:dyDescent="0.25">
      <c r="A1357" s="159"/>
      <c r="B1357" s="252" t="s">
        <v>1141</v>
      </c>
      <c r="C1357" s="253"/>
      <c r="D1357" s="253"/>
      <c r="E1357" s="253"/>
      <c r="F1357" s="253"/>
      <c r="G1357" s="254"/>
      <c r="H1357" s="152"/>
      <c r="I1357" s="152"/>
    </row>
    <row r="1358" spans="1:9" ht="63" x14ac:dyDescent="0.25">
      <c r="A1358" s="151">
        <f>A1356+1</f>
        <v>1133</v>
      </c>
      <c r="B1358" s="164"/>
      <c r="C1358" s="151">
        <v>403</v>
      </c>
      <c r="D1358" s="152" t="s">
        <v>1142</v>
      </c>
      <c r="E1358" s="165">
        <v>159.97994694915258</v>
      </c>
      <c r="F1358" s="165">
        <v>28.796390450847465</v>
      </c>
      <c r="G1358" s="165">
        <v>188.77633740000002</v>
      </c>
      <c r="H1358" s="152" t="s">
        <v>1081</v>
      </c>
      <c r="I1358" s="152" t="s">
        <v>1105</v>
      </c>
    </row>
    <row r="1359" spans="1:9" ht="63" x14ac:dyDescent="0.25">
      <c r="A1359" s="151">
        <f t="shared" ref="A1359:A1361" si="121">A1358+1</f>
        <v>1134</v>
      </c>
      <c r="B1359" s="164"/>
      <c r="C1359" s="151">
        <v>403</v>
      </c>
      <c r="D1359" s="152" t="s">
        <v>1143</v>
      </c>
      <c r="E1359" s="165">
        <v>171.40708601694917</v>
      </c>
      <c r="F1359" s="165">
        <v>30.853275483050847</v>
      </c>
      <c r="G1359" s="165">
        <v>202.26036150000002</v>
      </c>
      <c r="H1359" s="152" t="s">
        <v>1081</v>
      </c>
      <c r="I1359" s="152" t="s">
        <v>1105</v>
      </c>
    </row>
    <row r="1360" spans="1:9" ht="63" x14ac:dyDescent="0.25">
      <c r="A1360" s="151">
        <f t="shared" si="121"/>
        <v>1135</v>
      </c>
      <c r="B1360" s="164"/>
      <c r="C1360" s="151">
        <v>403</v>
      </c>
      <c r="D1360" s="152" t="s">
        <v>1144</v>
      </c>
      <c r="E1360" s="165">
        <v>207.97393103389831</v>
      </c>
      <c r="F1360" s="165">
        <v>37.435307586101693</v>
      </c>
      <c r="G1360" s="165">
        <v>245.40923862</v>
      </c>
      <c r="H1360" s="152" t="s">
        <v>1081</v>
      </c>
      <c r="I1360" s="152" t="s">
        <v>1105</v>
      </c>
    </row>
    <row r="1361" spans="1:9" ht="63" x14ac:dyDescent="0.25">
      <c r="A1361" s="151">
        <f t="shared" si="121"/>
        <v>1136</v>
      </c>
      <c r="B1361" s="164"/>
      <c r="C1361" s="151">
        <v>403</v>
      </c>
      <c r="D1361" s="152" t="s">
        <v>1145</v>
      </c>
      <c r="E1361" s="165">
        <v>214.83021447457631</v>
      </c>
      <c r="F1361" s="165">
        <v>38.669438605423736</v>
      </c>
      <c r="G1361" s="165">
        <v>253.49965308000003</v>
      </c>
      <c r="H1361" s="152" t="s">
        <v>1081</v>
      </c>
      <c r="I1361" s="152" t="s">
        <v>1105</v>
      </c>
    </row>
    <row r="1362" spans="1:9" x14ac:dyDescent="0.25">
      <c r="A1362" s="159"/>
      <c r="B1362" s="249" t="s">
        <v>1146</v>
      </c>
      <c r="C1362" s="250"/>
      <c r="D1362" s="250"/>
      <c r="E1362" s="250"/>
      <c r="F1362" s="250"/>
      <c r="G1362" s="251"/>
      <c r="H1362" s="152"/>
      <c r="I1362" s="152"/>
    </row>
    <row r="1363" spans="1:9" ht="63" x14ac:dyDescent="0.25">
      <c r="A1363" s="151">
        <f>A1361+1</f>
        <v>1137</v>
      </c>
      <c r="B1363" s="174"/>
      <c r="C1363" s="151">
        <v>403</v>
      </c>
      <c r="D1363" s="152" t="s">
        <v>1147</v>
      </c>
      <c r="E1363" s="165">
        <v>30.853275483050851</v>
      </c>
      <c r="F1363" s="165">
        <v>5.5535895869491538</v>
      </c>
      <c r="G1363" s="165">
        <v>36.406865070000002</v>
      </c>
      <c r="H1363" s="152" t="s">
        <v>1081</v>
      </c>
      <c r="I1363" s="152" t="s">
        <v>1105</v>
      </c>
    </row>
    <row r="1364" spans="1:9" ht="63" x14ac:dyDescent="0.25">
      <c r="A1364" s="151">
        <f t="shared" ref="A1364" si="122">A1363+1</f>
        <v>1138</v>
      </c>
      <c r="B1364" s="174"/>
      <c r="C1364" s="151">
        <v>403</v>
      </c>
      <c r="D1364" s="152" t="s">
        <v>1148</v>
      </c>
      <c r="E1364" s="165">
        <v>36.566845016949159</v>
      </c>
      <c r="F1364" s="165">
        <v>6.5820321030508486</v>
      </c>
      <c r="G1364" s="165">
        <v>43.148877120000009</v>
      </c>
      <c r="H1364" s="152" t="s">
        <v>1081</v>
      </c>
      <c r="I1364" s="152" t="s">
        <v>1105</v>
      </c>
    </row>
    <row r="1365" spans="1:9" x14ac:dyDescent="0.25">
      <c r="A1365" s="159"/>
      <c r="B1365" s="249" t="s">
        <v>1149</v>
      </c>
      <c r="C1365" s="250"/>
      <c r="D1365" s="250"/>
      <c r="E1365" s="250"/>
      <c r="F1365" s="250"/>
      <c r="G1365" s="251"/>
      <c r="H1365" s="152"/>
      <c r="I1365" s="152"/>
    </row>
    <row r="1366" spans="1:9" ht="63" x14ac:dyDescent="0.25">
      <c r="A1366" s="151">
        <f>A1364+1</f>
        <v>1139</v>
      </c>
      <c r="B1366" s="174"/>
      <c r="C1366" s="151">
        <v>403</v>
      </c>
      <c r="D1366" s="152" t="s">
        <v>1150</v>
      </c>
      <c r="E1366" s="165">
        <v>61.706550966101702</v>
      </c>
      <c r="F1366" s="165">
        <v>11.107179173898308</v>
      </c>
      <c r="G1366" s="165">
        <v>72.813730140000004</v>
      </c>
      <c r="H1366" s="152" t="s">
        <v>1081</v>
      </c>
      <c r="I1366" s="152" t="s">
        <v>1105</v>
      </c>
    </row>
    <row r="1367" spans="1:9" ht="63" x14ac:dyDescent="0.25">
      <c r="A1367" s="151">
        <f t="shared" ref="A1367:A1369" si="123">A1366+1</f>
        <v>1140</v>
      </c>
      <c r="B1367" s="174"/>
      <c r="C1367" s="151">
        <v>403</v>
      </c>
      <c r="D1367" s="152" t="s">
        <v>1151</v>
      </c>
      <c r="E1367" s="165">
        <v>107.41510723728815</v>
      </c>
      <c r="F1367" s="165">
        <v>19.334719302711868</v>
      </c>
      <c r="G1367" s="165">
        <v>126.74982654000002</v>
      </c>
      <c r="H1367" s="152" t="s">
        <v>1081</v>
      </c>
      <c r="I1367" s="152" t="s">
        <v>1105</v>
      </c>
    </row>
    <row r="1368" spans="1:9" ht="63" x14ac:dyDescent="0.25">
      <c r="A1368" s="151">
        <f t="shared" si="123"/>
        <v>1141</v>
      </c>
      <c r="B1368" s="174" t="s">
        <v>1152</v>
      </c>
      <c r="C1368" s="151">
        <v>403</v>
      </c>
      <c r="D1368" s="152" t="s">
        <v>1153</v>
      </c>
      <c r="E1368" s="165">
        <v>164.55080257627122</v>
      </c>
      <c r="F1368" s="165">
        <v>29.619144463728823</v>
      </c>
      <c r="G1368" s="165">
        <v>194.16994704000004</v>
      </c>
      <c r="H1368" s="152" t="s">
        <v>1081</v>
      </c>
      <c r="I1368" s="152" t="s">
        <v>1105</v>
      </c>
    </row>
    <row r="1369" spans="1:9" ht="63" x14ac:dyDescent="0.25">
      <c r="A1369" s="151">
        <f t="shared" si="123"/>
        <v>1142</v>
      </c>
      <c r="B1369" s="175"/>
      <c r="C1369" s="176">
        <v>403</v>
      </c>
      <c r="D1369" s="177" t="s">
        <v>1154</v>
      </c>
      <c r="E1369" s="165">
        <v>23.996992042372884</v>
      </c>
      <c r="F1369" s="165">
        <v>4.3194585676271195</v>
      </c>
      <c r="G1369" s="165">
        <v>28.316450610000004</v>
      </c>
      <c r="H1369" s="152" t="s">
        <v>1081</v>
      </c>
      <c r="I1369" s="152" t="s">
        <v>1105</v>
      </c>
    </row>
    <row r="1370" spans="1:9" x14ac:dyDescent="0.25">
      <c r="A1370" s="159"/>
      <c r="B1370" s="240" t="s">
        <v>1155</v>
      </c>
      <c r="C1370" s="241"/>
      <c r="D1370" s="241"/>
      <c r="E1370" s="241"/>
      <c r="F1370" s="241"/>
      <c r="G1370" s="242"/>
      <c r="H1370" s="152"/>
      <c r="I1370" s="152"/>
    </row>
    <row r="1371" spans="1:9" ht="63" x14ac:dyDescent="0.25">
      <c r="A1371" s="151">
        <f>A1369+1</f>
        <v>1143</v>
      </c>
      <c r="B1371" s="174"/>
      <c r="C1371" s="151">
        <v>403</v>
      </c>
      <c r="D1371" s="152" t="s">
        <v>1156</v>
      </c>
      <c r="E1371" s="165">
        <v>71.990976127118671</v>
      </c>
      <c r="F1371" s="165">
        <v>12.95837570288136</v>
      </c>
      <c r="G1371" s="165">
        <v>84.949351830000026</v>
      </c>
      <c r="H1371" s="152" t="s">
        <v>1081</v>
      </c>
      <c r="I1371" s="152" t="s">
        <v>1105</v>
      </c>
    </row>
    <row r="1372" spans="1:9" ht="63" x14ac:dyDescent="0.25">
      <c r="A1372" s="151">
        <f t="shared" ref="A1372:A1373" si="124">A1371+1</f>
        <v>1144</v>
      </c>
      <c r="B1372" s="174"/>
      <c r="C1372" s="151">
        <v>403</v>
      </c>
      <c r="D1372" s="152" t="s">
        <v>1157</v>
      </c>
      <c r="E1372" s="165">
        <v>246.82620386440681</v>
      </c>
      <c r="F1372" s="165">
        <v>44.428716695593231</v>
      </c>
      <c r="G1372" s="165">
        <v>291.25492056000002</v>
      </c>
      <c r="H1372" s="152" t="s">
        <v>1081</v>
      </c>
      <c r="I1372" s="152" t="s">
        <v>1105</v>
      </c>
    </row>
    <row r="1373" spans="1:9" ht="63" x14ac:dyDescent="0.25">
      <c r="A1373" s="151">
        <f t="shared" si="124"/>
        <v>1145</v>
      </c>
      <c r="B1373" s="174"/>
      <c r="C1373" s="151">
        <v>403</v>
      </c>
      <c r="D1373" s="152" t="s">
        <v>1158</v>
      </c>
      <c r="E1373" s="165">
        <v>28.567847669491531</v>
      </c>
      <c r="F1373" s="165">
        <v>5.1422125805084757</v>
      </c>
      <c r="G1373" s="165">
        <v>33.710060250000005</v>
      </c>
      <c r="H1373" s="152" t="s">
        <v>1081</v>
      </c>
      <c r="I1373" s="152" t="s">
        <v>1105</v>
      </c>
    </row>
    <row r="1374" spans="1:9" x14ac:dyDescent="0.25">
      <c r="A1374" s="159"/>
      <c r="B1374" s="240" t="s">
        <v>1159</v>
      </c>
      <c r="C1374" s="241"/>
      <c r="D1374" s="241"/>
      <c r="E1374" s="241"/>
      <c r="F1374" s="241"/>
      <c r="G1374" s="242"/>
      <c r="H1374" s="152"/>
      <c r="I1374" s="152"/>
    </row>
    <row r="1375" spans="1:9" ht="63" x14ac:dyDescent="0.25">
      <c r="A1375" s="151">
        <f>A1373+1</f>
        <v>1146</v>
      </c>
      <c r="B1375" s="174"/>
      <c r="C1375" s="151">
        <v>403</v>
      </c>
      <c r="D1375" s="152" t="s">
        <v>1160</v>
      </c>
      <c r="E1375" s="165">
        <v>123.4131019322034</v>
      </c>
      <c r="F1375" s="165">
        <v>22.214358347796615</v>
      </c>
      <c r="G1375" s="165">
        <v>145.62746028000001</v>
      </c>
      <c r="H1375" s="152" t="s">
        <v>1081</v>
      </c>
      <c r="I1375" s="152" t="s">
        <v>1105</v>
      </c>
    </row>
    <row r="1376" spans="1:9" ht="63" x14ac:dyDescent="0.25">
      <c r="A1376" s="151">
        <f t="shared" ref="A1376:A1382" si="125">A1375+1</f>
        <v>1147</v>
      </c>
      <c r="B1376" s="174"/>
      <c r="C1376" s="151">
        <v>403</v>
      </c>
      <c r="D1376" s="152" t="s">
        <v>1161</v>
      </c>
      <c r="E1376" s="165">
        <v>36.566845016949159</v>
      </c>
      <c r="F1376" s="165">
        <v>6.5820321030508486</v>
      </c>
      <c r="G1376" s="165">
        <v>43.148877120000009</v>
      </c>
      <c r="H1376" s="152" t="s">
        <v>1081</v>
      </c>
      <c r="I1376" s="152" t="s">
        <v>1105</v>
      </c>
    </row>
    <row r="1377" spans="1:9" ht="63" x14ac:dyDescent="0.25">
      <c r="A1377" s="151">
        <f t="shared" si="125"/>
        <v>1148</v>
      </c>
      <c r="B1377" s="174"/>
      <c r="C1377" s="151">
        <v>403</v>
      </c>
      <c r="D1377" s="152" t="s">
        <v>1162</v>
      </c>
      <c r="E1377" s="165">
        <v>186.26236680508478</v>
      </c>
      <c r="F1377" s="165">
        <v>33.527226024915265</v>
      </c>
      <c r="G1377" s="165">
        <v>219.78959283000003</v>
      </c>
      <c r="H1377" s="152" t="s">
        <v>1081</v>
      </c>
      <c r="I1377" s="152" t="s">
        <v>1105</v>
      </c>
    </row>
    <row r="1378" spans="1:9" ht="63" x14ac:dyDescent="0.25">
      <c r="A1378" s="151">
        <f t="shared" si="125"/>
        <v>1149</v>
      </c>
      <c r="B1378" s="174"/>
      <c r="C1378" s="151">
        <v>403</v>
      </c>
      <c r="D1378" s="152" t="s">
        <v>1163</v>
      </c>
      <c r="E1378" s="165">
        <v>62.849264872881371</v>
      </c>
      <c r="F1378" s="165">
        <v>11.312867677118648</v>
      </c>
      <c r="G1378" s="165">
        <v>74.16213255000001</v>
      </c>
      <c r="H1378" s="152" t="s">
        <v>1081</v>
      </c>
      <c r="I1378" s="152" t="s">
        <v>1105</v>
      </c>
    </row>
    <row r="1379" spans="1:9" ht="63" x14ac:dyDescent="0.25">
      <c r="A1379" s="151">
        <f t="shared" si="125"/>
        <v>1150</v>
      </c>
      <c r="B1379" s="174"/>
      <c r="C1379" s="151">
        <v>403</v>
      </c>
      <c r="D1379" s="152" t="s">
        <v>1164</v>
      </c>
      <c r="E1379" s="165">
        <v>123.4131019322034</v>
      </c>
      <c r="F1379" s="165">
        <v>22.214358347796615</v>
      </c>
      <c r="G1379" s="165">
        <v>145.62746028000001</v>
      </c>
      <c r="H1379" s="152" t="s">
        <v>1081</v>
      </c>
      <c r="I1379" s="152" t="s">
        <v>1105</v>
      </c>
    </row>
    <row r="1380" spans="1:9" ht="63" x14ac:dyDescent="0.25">
      <c r="A1380" s="151">
        <f t="shared" si="125"/>
        <v>1151</v>
      </c>
      <c r="B1380" s="174"/>
      <c r="C1380" s="151">
        <v>403</v>
      </c>
      <c r="D1380" s="152" t="s">
        <v>1165</v>
      </c>
      <c r="E1380" s="165">
        <v>269.68048200000004</v>
      </c>
      <c r="F1380" s="165">
        <v>48.54248676000001</v>
      </c>
      <c r="G1380" s="165">
        <v>318.22296876000001</v>
      </c>
      <c r="H1380" s="152" t="s">
        <v>1081</v>
      </c>
      <c r="I1380" s="152" t="s">
        <v>1105</v>
      </c>
    </row>
    <row r="1381" spans="1:9" ht="63" x14ac:dyDescent="0.25">
      <c r="A1381" s="151">
        <f t="shared" si="125"/>
        <v>1152</v>
      </c>
      <c r="B1381" s="174"/>
      <c r="C1381" s="151">
        <v>403</v>
      </c>
      <c r="D1381" s="152" t="s">
        <v>1166</v>
      </c>
      <c r="E1381" s="165">
        <v>623.92179310169513</v>
      </c>
      <c r="F1381" s="165">
        <v>112.30592275830513</v>
      </c>
      <c r="G1381" s="165">
        <v>736.22771586000022</v>
      </c>
      <c r="H1381" s="152" t="s">
        <v>1081</v>
      </c>
      <c r="I1381" s="152" t="s">
        <v>1105</v>
      </c>
    </row>
    <row r="1382" spans="1:9" ht="63" x14ac:dyDescent="0.25">
      <c r="A1382" s="151">
        <f t="shared" si="125"/>
        <v>1153</v>
      </c>
      <c r="B1382" s="174"/>
      <c r="C1382" s="151">
        <v>403</v>
      </c>
      <c r="D1382" s="152" t="s">
        <v>1167</v>
      </c>
      <c r="E1382" s="165">
        <v>186.26236680508478</v>
      </c>
      <c r="F1382" s="165">
        <v>33.527226024915265</v>
      </c>
      <c r="G1382" s="165">
        <v>219.78959283000003</v>
      </c>
      <c r="H1382" s="152" t="s">
        <v>1081</v>
      </c>
      <c r="I1382" s="152" t="s">
        <v>1105</v>
      </c>
    </row>
    <row r="1383" spans="1:9" x14ac:dyDescent="0.25">
      <c r="A1383" s="159"/>
      <c r="B1383" s="240" t="s">
        <v>1168</v>
      </c>
      <c r="C1383" s="241"/>
      <c r="D1383" s="241"/>
      <c r="E1383" s="241"/>
      <c r="F1383" s="241"/>
      <c r="G1383" s="242"/>
      <c r="H1383" s="152"/>
      <c r="I1383" s="152"/>
    </row>
    <row r="1384" spans="1:9" ht="63" x14ac:dyDescent="0.25">
      <c r="A1384" s="151">
        <f>A1382+1</f>
        <v>1154</v>
      </c>
      <c r="B1384" s="174"/>
      <c r="C1384" s="151">
        <v>403</v>
      </c>
      <c r="D1384" s="152" t="s">
        <v>1169</v>
      </c>
      <c r="E1384" s="165">
        <v>319.95989389830515</v>
      </c>
      <c r="F1384" s="165">
        <v>57.59278090169493</v>
      </c>
      <c r="G1384" s="165">
        <v>377.55267480000003</v>
      </c>
      <c r="H1384" s="152" t="s">
        <v>1081</v>
      </c>
      <c r="I1384" s="152" t="s">
        <v>1105</v>
      </c>
    </row>
    <row r="1385" spans="1:9" ht="63" x14ac:dyDescent="0.25">
      <c r="A1385" s="151">
        <f t="shared" ref="A1385:A1389" si="126">A1384+1</f>
        <v>1155</v>
      </c>
      <c r="B1385" s="174"/>
      <c r="C1385" s="151">
        <v>403</v>
      </c>
      <c r="D1385" s="152" t="s">
        <v>1170</v>
      </c>
      <c r="E1385" s="165">
        <v>635.3489321694916</v>
      </c>
      <c r="F1385" s="165">
        <v>114.36280779050848</v>
      </c>
      <c r="G1385" s="165">
        <v>749.71173996000005</v>
      </c>
      <c r="H1385" s="152" t="s">
        <v>1081</v>
      </c>
      <c r="I1385" s="152" t="s">
        <v>1105</v>
      </c>
    </row>
    <row r="1386" spans="1:9" ht="63" x14ac:dyDescent="0.25">
      <c r="A1386" s="151">
        <f t="shared" si="126"/>
        <v>1156</v>
      </c>
      <c r="B1386" s="174"/>
      <c r="C1386" s="151">
        <v>403</v>
      </c>
      <c r="D1386" s="152" t="s">
        <v>1171</v>
      </c>
      <c r="E1386" s="165">
        <v>950.73797044067828</v>
      </c>
      <c r="F1386" s="165">
        <v>171.13283467932209</v>
      </c>
      <c r="G1386" s="165">
        <v>1121.8708051200003</v>
      </c>
      <c r="H1386" s="152" t="s">
        <v>1081</v>
      </c>
      <c r="I1386" s="152" t="s">
        <v>1105</v>
      </c>
    </row>
    <row r="1387" spans="1:9" ht="63" x14ac:dyDescent="0.25">
      <c r="A1387" s="151">
        <f t="shared" si="126"/>
        <v>1157</v>
      </c>
      <c r="B1387" s="174"/>
      <c r="C1387" s="151">
        <v>403</v>
      </c>
      <c r="D1387" s="152" t="s">
        <v>1172</v>
      </c>
      <c r="E1387" s="165">
        <v>1270.6978643389832</v>
      </c>
      <c r="F1387" s="165">
        <v>228.72561558101697</v>
      </c>
      <c r="G1387" s="165">
        <v>1499.4234799200001</v>
      </c>
      <c r="H1387" s="152" t="s">
        <v>1081</v>
      </c>
      <c r="I1387" s="152" t="s">
        <v>1105</v>
      </c>
    </row>
    <row r="1388" spans="1:9" ht="63" x14ac:dyDescent="0.25">
      <c r="A1388" s="151">
        <f t="shared" si="126"/>
        <v>1158</v>
      </c>
      <c r="B1388" s="174"/>
      <c r="C1388" s="151">
        <v>403</v>
      </c>
      <c r="D1388" s="152" t="s">
        <v>1173</v>
      </c>
      <c r="E1388" s="165">
        <v>935.88268965254258</v>
      </c>
      <c r="F1388" s="165">
        <v>168.45888413745769</v>
      </c>
      <c r="G1388" s="165">
        <v>1104.3415737900002</v>
      </c>
      <c r="H1388" s="152" t="s">
        <v>1081</v>
      </c>
      <c r="I1388" s="152" t="s">
        <v>1105</v>
      </c>
    </row>
    <row r="1389" spans="1:9" ht="63" x14ac:dyDescent="0.25">
      <c r="A1389" s="151">
        <f t="shared" si="126"/>
        <v>1159</v>
      </c>
      <c r="B1389" s="174"/>
      <c r="C1389" s="151">
        <v>403</v>
      </c>
      <c r="D1389" s="152" t="s">
        <v>1174</v>
      </c>
      <c r="E1389" s="165">
        <v>313.10361045762716</v>
      </c>
      <c r="F1389" s="165">
        <v>56.35864988237288</v>
      </c>
      <c r="G1389" s="165">
        <v>369.46226034000006</v>
      </c>
      <c r="H1389" s="152" t="s">
        <v>1081</v>
      </c>
      <c r="I1389" s="152" t="s">
        <v>1105</v>
      </c>
    </row>
    <row r="1390" spans="1:9" x14ac:dyDescent="0.25">
      <c r="A1390" s="151"/>
      <c r="B1390" s="240" t="s">
        <v>1175</v>
      </c>
      <c r="C1390" s="241"/>
      <c r="D1390" s="241"/>
      <c r="E1390" s="241"/>
      <c r="F1390" s="241"/>
      <c r="G1390" s="242"/>
      <c r="H1390" s="152"/>
      <c r="I1390" s="152"/>
    </row>
    <row r="1391" spans="1:9" ht="63" x14ac:dyDescent="0.25">
      <c r="A1391" s="151">
        <f>A1389+1</f>
        <v>1160</v>
      </c>
      <c r="B1391" s="174"/>
      <c r="C1391" s="151">
        <v>403</v>
      </c>
      <c r="D1391" s="152" t="s">
        <v>1176</v>
      </c>
      <c r="E1391" s="165">
        <v>12.569852974576275</v>
      </c>
      <c r="F1391" s="165">
        <v>2.2625735354237295</v>
      </c>
      <c r="G1391" s="165">
        <v>14.832426510000003</v>
      </c>
      <c r="H1391" s="152" t="s">
        <v>1081</v>
      </c>
      <c r="I1391" s="152" t="s">
        <v>1105</v>
      </c>
    </row>
    <row r="1392" spans="1:9" ht="63" x14ac:dyDescent="0.25">
      <c r="A1392" s="151">
        <f t="shared" ref="A1392:A1395" si="127">A1391+1</f>
        <v>1161</v>
      </c>
      <c r="B1392" s="174"/>
      <c r="C1392" s="151">
        <v>403</v>
      </c>
      <c r="D1392" s="152" t="s">
        <v>1177</v>
      </c>
      <c r="E1392" s="165">
        <v>23.996992042372884</v>
      </c>
      <c r="F1392" s="165">
        <v>4.3194585676271195</v>
      </c>
      <c r="G1392" s="165">
        <v>28.316450610000004</v>
      </c>
      <c r="H1392" s="152" t="s">
        <v>1081</v>
      </c>
      <c r="I1392" s="152" t="s">
        <v>1105</v>
      </c>
    </row>
    <row r="1393" spans="1:9" ht="63" x14ac:dyDescent="0.25">
      <c r="A1393" s="151">
        <f t="shared" si="127"/>
        <v>1162</v>
      </c>
      <c r="B1393" s="174"/>
      <c r="C1393" s="151">
        <v>403</v>
      </c>
      <c r="D1393" s="152" t="s">
        <v>1178</v>
      </c>
      <c r="E1393" s="165">
        <v>9.1417112542372898</v>
      </c>
      <c r="F1393" s="165">
        <v>1.6455080257627122</v>
      </c>
      <c r="G1393" s="165">
        <v>10.787219280000002</v>
      </c>
      <c r="H1393" s="152" t="s">
        <v>1081</v>
      </c>
      <c r="I1393" s="152" t="s">
        <v>1105</v>
      </c>
    </row>
    <row r="1394" spans="1:9" ht="63" x14ac:dyDescent="0.25">
      <c r="A1394" s="151">
        <f t="shared" si="127"/>
        <v>1163</v>
      </c>
      <c r="B1394" s="174"/>
      <c r="C1394" s="151">
        <v>403</v>
      </c>
      <c r="D1394" s="152" t="s">
        <v>1179</v>
      </c>
      <c r="E1394" s="165">
        <v>34.281417203389843</v>
      </c>
      <c r="F1394" s="165">
        <v>6.1706550966101714</v>
      </c>
      <c r="G1394" s="165">
        <v>40.452072300000012</v>
      </c>
      <c r="H1394" s="152" t="s">
        <v>1081</v>
      </c>
      <c r="I1394" s="152" t="s">
        <v>1105</v>
      </c>
    </row>
    <row r="1395" spans="1:9" ht="63" x14ac:dyDescent="0.25">
      <c r="A1395" s="151">
        <f t="shared" si="127"/>
        <v>1164</v>
      </c>
      <c r="B1395" s="174"/>
      <c r="C1395" s="151">
        <v>403</v>
      </c>
      <c r="D1395" s="152" t="s">
        <v>1180</v>
      </c>
      <c r="E1395" s="165">
        <v>39.994986737288144</v>
      </c>
      <c r="F1395" s="165">
        <v>7.1990976127118662</v>
      </c>
      <c r="G1395" s="165">
        <v>47.194084350000004</v>
      </c>
      <c r="H1395" s="152" t="s">
        <v>1081</v>
      </c>
      <c r="I1395" s="152" t="s">
        <v>1105</v>
      </c>
    </row>
    <row r="1396" spans="1:9" x14ac:dyDescent="0.25">
      <c r="A1396" s="159"/>
      <c r="B1396" s="237" t="s">
        <v>1181</v>
      </c>
      <c r="C1396" s="238"/>
      <c r="D1396" s="238"/>
      <c r="E1396" s="238"/>
      <c r="F1396" s="238"/>
      <c r="G1396" s="239"/>
      <c r="H1396" s="152"/>
      <c r="I1396" s="152"/>
    </row>
    <row r="1397" spans="1:9" ht="63" x14ac:dyDescent="0.25">
      <c r="A1397" s="151">
        <f>A1395+1</f>
        <v>1165</v>
      </c>
      <c r="B1397" s="178"/>
      <c r="C1397" s="171">
        <v>403</v>
      </c>
      <c r="D1397" s="172" t="s">
        <v>1182</v>
      </c>
      <c r="E1397" s="165">
        <v>17.140708601694921</v>
      </c>
      <c r="F1397" s="165">
        <v>3.0853275483050857</v>
      </c>
      <c r="G1397" s="165">
        <v>20.226036150000006</v>
      </c>
      <c r="H1397" s="152" t="s">
        <v>1081</v>
      </c>
      <c r="I1397" s="152" t="s">
        <v>1105</v>
      </c>
    </row>
    <row r="1398" spans="1:9" ht="63" x14ac:dyDescent="0.25">
      <c r="A1398" s="151">
        <f t="shared" ref="A1398:A1399" si="128">A1397+1</f>
        <v>1166</v>
      </c>
      <c r="B1398" s="174"/>
      <c r="C1398" s="151">
        <v>403</v>
      </c>
      <c r="D1398" s="152" t="s">
        <v>1183</v>
      </c>
      <c r="E1398" s="165">
        <v>45.708556271186453</v>
      </c>
      <c r="F1398" s="165">
        <v>8.2275401288135619</v>
      </c>
      <c r="G1398" s="165">
        <v>53.936096400000011</v>
      </c>
      <c r="H1398" s="152" t="s">
        <v>1081</v>
      </c>
      <c r="I1398" s="152" t="s">
        <v>1105</v>
      </c>
    </row>
    <row r="1399" spans="1:9" ht="63" x14ac:dyDescent="0.25">
      <c r="A1399" s="151">
        <f t="shared" si="128"/>
        <v>1167</v>
      </c>
      <c r="B1399" s="174"/>
      <c r="C1399" s="151">
        <v>403</v>
      </c>
      <c r="D1399" s="152" t="s">
        <v>1184</v>
      </c>
      <c r="E1399" s="165">
        <v>172.54979992372887</v>
      </c>
      <c r="F1399" s="165">
        <v>31.058963986271195</v>
      </c>
      <c r="G1399" s="165">
        <v>203.60876391000005</v>
      </c>
      <c r="H1399" s="152" t="s">
        <v>1081</v>
      </c>
      <c r="I1399" s="152" t="s">
        <v>1105</v>
      </c>
    </row>
    <row r="1400" spans="1:9" x14ac:dyDescent="0.25">
      <c r="A1400" s="159"/>
      <c r="B1400" s="240" t="s">
        <v>1185</v>
      </c>
      <c r="C1400" s="241"/>
      <c r="D1400" s="241"/>
      <c r="E1400" s="241"/>
      <c r="F1400" s="241"/>
      <c r="G1400" s="242"/>
      <c r="H1400" s="152"/>
      <c r="I1400" s="152"/>
    </row>
    <row r="1401" spans="1:9" x14ac:dyDescent="0.25">
      <c r="A1401" s="159"/>
      <c r="B1401" s="170"/>
      <c r="C1401" s="171"/>
      <c r="D1401" s="240" t="s">
        <v>1186</v>
      </c>
      <c r="E1401" s="241"/>
      <c r="F1401" s="241"/>
      <c r="G1401" s="242"/>
      <c r="H1401" s="152"/>
      <c r="I1401" s="152"/>
    </row>
    <row r="1402" spans="1:9" x14ac:dyDescent="0.25">
      <c r="A1402" s="159"/>
      <c r="B1402" s="164"/>
      <c r="C1402" s="151"/>
      <c r="D1402" s="240" t="s">
        <v>1187</v>
      </c>
      <c r="E1402" s="241"/>
      <c r="F1402" s="241"/>
      <c r="G1402" s="242"/>
      <c r="H1402" s="152"/>
      <c r="I1402" s="152"/>
    </row>
    <row r="1403" spans="1:9" ht="63" x14ac:dyDescent="0.25">
      <c r="A1403" s="151">
        <f>A1399+1</f>
        <v>1168</v>
      </c>
      <c r="B1403" s="164"/>
      <c r="C1403" s="151">
        <v>403</v>
      </c>
      <c r="D1403" s="152" t="s">
        <v>1188</v>
      </c>
      <c r="E1403" s="165">
        <v>74.276403940677994</v>
      </c>
      <c r="F1403" s="165">
        <v>13.369752709322038</v>
      </c>
      <c r="G1403" s="165">
        <v>87.646156650000023</v>
      </c>
      <c r="H1403" s="152" t="s">
        <v>1081</v>
      </c>
      <c r="I1403" s="152" t="s">
        <v>1105</v>
      </c>
    </row>
    <row r="1404" spans="1:9" ht="63" x14ac:dyDescent="0.25">
      <c r="A1404" s="151">
        <f t="shared" ref="A1404:A1408" si="129">A1403+1</f>
        <v>1169</v>
      </c>
      <c r="B1404" s="164"/>
      <c r="C1404" s="151">
        <v>403</v>
      </c>
      <c r="D1404" s="152" t="s">
        <v>1189</v>
      </c>
      <c r="E1404" s="165">
        <v>89.131684728813568</v>
      </c>
      <c r="F1404" s="165">
        <v>16.043703251186443</v>
      </c>
      <c r="G1404" s="165">
        <v>105.17538798000001</v>
      </c>
      <c r="H1404" s="152" t="s">
        <v>1081</v>
      </c>
      <c r="I1404" s="152" t="s">
        <v>1105</v>
      </c>
    </row>
    <row r="1405" spans="1:9" ht="38.25" customHeight="1" x14ac:dyDescent="0.25">
      <c r="A1405" s="151"/>
      <c r="B1405" s="246" t="s">
        <v>1190</v>
      </c>
      <c r="C1405" s="247"/>
      <c r="D1405" s="247"/>
      <c r="E1405" s="247"/>
      <c r="F1405" s="247"/>
      <c r="G1405" s="248"/>
      <c r="H1405" s="152"/>
      <c r="I1405" s="152"/>
    </row>
    <row r="1406" spans="1:9" ht="63" x14ac:dyDescent="0.25">
      <c r="A1406" s="151">
        <f>A1404+1</f>
        <v>1170</v>
      </c>
      <c r="B1406" s="164"/>
      <c r="C1406" s="151">
        <v>403</v>
      </c>
      <c r="D1406" s="152" t="s">
        <v>1191</v>
      </c>
      <c r="E1406" s="165">
        <v>84.560829101694921</v>
      </c>
      <c r="F1406" s="165">
        <v>15.220949238305087</v>
      </c>
      <c r="G1406" s="165">
        <v>99.781778340000002</v>
      </c>
      <c r="H1406" s="152" t="s">
        <v>1081</v>
      </c>
      <c r="I1406" s="152" t="s">
        <v>1105</v>
      </c>
    </row>
    <row r="1407" spans="1:9" ht="63" x14ac:dyDescent="0.25">
      <c r="A1407" s="151">
        <f t="shared" si="129"/>
        <v>1171</v>
      </c>
      <c r="B1407" s="164"/>
      <c r="C1407" s="151">
        <v>403</v>
      </c>
      <c r="D1407" s="152" t="s">
        <v>1192</v>
      </c>
      <c r="E1407" s="165">
        <v>106.27239333050849</v>
      </c>
      <c r="F1407" s="165">
        <v>19.129030799491531</v>
      </c>
      <c r="G1407" s="165">
        <v>125.40142413000001</v>
      </c>
      <c r="H1407" s="152" t="s">
        <v>1081</v>
      </c>
      <c r="I1407" s="152" t="s">
        <v>1105</v>
      </c>
    </row>
    <row r="1408" spans="1:9" ht="63" x14ac:dyDescent="0.25">
      <c r="A1408" s="151">
        <f t="shared" si="129"/>
        <v>1172</v>
      </c>
      <c r="B1408" s="164"/>
      <c r="C1408" s="151">
        <v>403</v>
      </c>
      <c r="D1408" s="152" t="s">
        <v>1193</v>
      </c>
      <c r="E1408" s="165">
        <v>87.98897082203392</v>
      </c>
      <c r="F1408" s="165">
        <v>15.838014747966106</v>
      </c>
      <c r="G1408" s="165">
        <v>103.82698557000002</v>
      </c>
      <c r="H1408" s="152" t="s">
        <v>1081</v>
      </c>
      <c r="I1408" s="152" t="s">
        <v>1105</v>
      </c>
    </row>
    <row r="1409" spans="1:9" x14ac:dyDescent="0.25">
      <c r="A1409" s="159"/>
      <c r="B1409" s="243" t="s">
        <v>1194</v>
      </c>
      <c r="C1409" s="244"/>
      <c r="D1409" s="244"/>
      <c r="E1409" s="244"/>
      <c r="F1409" s="244"/>
      <c r="G1409" s="245"/>
      <c r="H1409" s="152"/>
      <c r="I1409" s="152"/>
    </row>
    <row r="1410" spans="1:9" ht="63" x14ac:dyDescent="0.25">
      <c r="A1410" s="151">
        <f>A1408+1</f>
        <v>1173</v>
      </c>
      <c r="B1410" s="164"/>
      <c r="C1410" s="151">
        <v>403</v>
      </c>
      <c r="D1410" s="152" t="s">
        <v>1195</v>
      </c>
      <c r="E1410" s="165">
        <v>65.134692686440687</v>
      </c>
      <c r="F1410" s="165">
        <v>11.724244683559323</v>
      </c>
      <c r="G1410" s="165">
        <v>76.858937370000007</v>
      </c>
      <c r="H1410" s="152" t="s">
        <v>1081</v>
      </c>
      <c r="I1410" s="152" t="s">
        <v>1105</v>
      </c>
    </row>
    <row r="1411" spans="1:9" ht="63" x14ac:dyDescent="0.25">
      <c r="A1411" s="151">
        <f t="shared" ref="A1411:A1417" si="130">A1410+1</f>
        <v>1174</v>
      </c>
      <c r="B1411" s="164"/>
      <c r="C1411" s="151">
        <v>403</v>
      </c>
      <c r="D1411" s="152" t="s">
        <v>1196</v>
      </c>
      <c r="E1411" s="165">
        <v>83.418115194915273</v>
      </c>
      <c r="F1411" s="165">
        <v>15.015260735084748</v>
      </c>
      <c r="G1411" s="165">
        <v>98.433375930000025</v>
      </c>
      <c r="H1411" s="152" t="s">
        <v>1081</v>
      </c>
      <c r="I1411" s="152" t="s">
        <v>1105</v>
      </c>
    </row>
    <row r="1412" spans="1:9" ht="63" x14ac:dyDescent="0.25">
      <c r="A1412" s="151">
        <f t="shared" si="130"/>
        <v>1175</v>
      </c>
      <c r="B1412" s="164"/>
      <c r="C1412" s="151">
        <v>403</v>
      </c>
      <c r="D1412" s="152" t="s">
        <v>1197</v>
      </c>
      <c r="E1412" s="165">
        <v>207.97393103389831</v>
      </c>
      <c r="F1412" s="165">
        <v>37.435307586101693</v>
      </c>
      <c r="G1412" s="165">
        <v>245.40923862</v>
      </c>
      <c r="H1412" s="152" t="s">
        <v>1081</v>
      </c>
      <c r="I1412" s="152" t="s">
        <v>1105</v>
      </c>
    </row>
    <row r="1413" spans="1:9" ht="63" x14ac:dyDescent="0.25">
      <c r="A1413" s="151">
        <f t="shared" si="130"/>
        <v>1176</v>
      </c>
      <c r="B1413" s="164"/>
      <c r="C1413" s="151">
        <v>403</v>
      </c>
      <c r="D1413" s="152" t="s">
        <v>1198</v>
      </c>
      <c r="E1413" s="165">
        <v>74.276403940677994</v>
      </c>
      <c r="F1413" s="165">
        <v>13.369752709322038</v>
      </c>
      <c r="G1413" s="165">
        <v>87.646156650000023</v>
      </c>
      <c r="H1413" s="152" t="s">
        <v>1081</v>
      </c>
      <c r="I1413" s="152" t="s">
        <v>1105</v>
      </c>
    </row>
    <row r="1414" spans="1:9" ht="63" x14ac:dyDescent="0.25">
      <c r="A1414" s="151">
        <f t="shared" si="130"/>
        <v>1177</v>
      </c>
      <c r="B1414" s="179"/>
      <c r="C1414" s="176">
        <v>403</v>
      </c>
      <c r="D1414" s="177" t="s">
        <v>1199</v>
      </c>
      <c r="E1414" s="165">
        <v>43.423128457627129</v>
      </c>
      <c r="F1414" s="165">
        <v>7.8161631223728829</v>
      </c>
      <c r="G1414" s="165">
        <v>51.239291580000014</v>
      </c>
      <c r="H1414" s="152" t="s">
        <v>1081</v>
      </c>
      <c r="I1414" s="152" t="s">
        <v>1105</v>
      </c>
    </row>
    <row r="1415" spans="1:9" ht="63" x14ac:dyDescent="0.25">
      <c r="A1415" s="151">
        <f t="shared" si="130"/>
        <v>1178</v>
      </c>
      <c r="B1415" s="164"/>
      <c r="C1415" s="151">
        <v>403</v>
      </c>
      <c r="D1415" s="152" t="s">
        <v>1200</v>
      </c>
      <c r="E1415" s="165">
        <v>34.281417203389843</v>
      </c>
      <c r="F1415" s="165">
        <v>6.1706550966101714</v>
      </c>
      <c r="G1415" s="165">
        <v>40.452072300000012</v>
      </c>
      <c r="H1415" s="152" t="s">
        <v>1081</v>
      </c>
      <c r="I1415" s="152" t="s">
        <v>1105</v>
      </c>
    </row>
    <row r="1416" spans="1:9" ht="63" x14ac:dyDescent="0.25">
      <c r="A1416" s="151">
        <f t="shared" si="130"/>
        <v>1179</v>
      </c>
      <c r="B1416" s="164"/>
      <c r="C1416" s="151">
        <v>403</v>
      </c>
      <c r="D1416" s="152" t="s">
        <v>1201</v>
      </c>
      <c r="E1416" s="165">
        <v>20.568850322033903</v>
      </c>
      <c r="F1416" s="165">
        <v>3.7023930579661029</v>
      </c>
      <c r="G1416" s="165">
        <v>24.271243380000005</v>
      </c>
      <c r="H1416" s="152" t="s">
        <v>1081</v>
      </c>
      <c r="I1416" s="152" t="s">
        <v>1105</v>
      </c>
    </row>
    <row r="1417" spans="1:9" ht="63" x14ac:dyDescent="0.25">
      <c r="A1417" s="151">
        <f t="shared" si="130"/>
        <v>1180</v>
      </c>
      <c r="B1417" s="164"/>
      <c r="C1417" s="151">
        <v>403</v>
      </c>
      <c r="D1417" s="152" t="s">
        <v>1202</v>
      </c>
      <c r="E1417" s="165">
        <v>87.98897082203392</v>
      </c>
      <c r="F1417" s="165">
        <v>15.838014747966106</v>
      </c>
      <c r="G1417" s="165">
        <v>103.82698557000002</v>
      </c>
      <c r="H1417" s="152" t="s">
        <v>1081</v>
      </c>
      <c r="I1417" s="152" t="s">
        <v>1105</v>
      </c>
    </row>
    <row r="1418" spans="1:9" x14ac:dyDescent="0.25">
      <c r="A1418" s="159"/>
      <c r="B1418" s="240" t="s">
        <v>1203</v>
      </c>
      <c r="C1418" s="241"/>
      <c r="D1418" s="241"/>
      <c r="E1418" s="241"/>
      <c r="F1418" s="241"/>
      <c r="G1418" s="242"/>
      <c r="H1418" s="152"/>
      <c r="I1418" s="152"/>
    </row>
    <row r="1419" spans="1:9" ht="63" x14ac:dyDescent="0.25">
      <c r="A1419" s="151">
        <f>A1417+1</f>
        <v>1181</v>
      </c>
      <c r="B1419" s="174"/>
      <c r="C1419" s="151">
        <v>403</v>
      </c>
      <c r="D1419" s="152" t="s">
        <v>1204</v>
      </c>
      <c r="E1419" s="165">
        <v>108.55782114406782</v>
      </c>
      <c r="F1419" s="165">
        <v>19.540407805932208</v>
      </c>
      <c r="G1419" s="165">
        <v>128.09822895000002</v>
      </c>
      <c r="H1419" s="152" t="s">
        <v>1081</v>
      </c>
      <c r="I1419" s="152" t="s">
        <v>1105</v>
      </c>
    </row>
    <row r="1420" spans="1:9" ht="63" x14ac:dyDescent="0.25">
      <c r="A1420" s="151">
        <f t="shared" ref="A1420" si="131">A1419+1</f>
        <v>1182</v>
      </c>
      <c r="B1420" s="174"/>
      <c r="C1420" s="151">
        <v>403</v>
      </c>
      <c r="D1420" s="152" t="s">
        <v>1205</v>
      </c>
      <c r="E1420" s="165">
        <v>127.98395755932206</v>
      </c>
      <c r="F1420" s="165">
        <v>23.03711236067797</v>
      </c>
      <c r="G1420" s="165">
        <v>151.02106992000003</v>
      </c>
      <c r="H1420" s="152" t="s">
        <v>1081</v>
      </c>
      <c r="I1420" s="152" t="s">
        <v>1105</v>
      </c>
    </row>
    <row r="1421" spans="1:9" x14ac:dyDescent="0.25">
      <c r="A1421" s="159"/>
      <c r="B1421" s="240" t="s">
        <v>1206</v>
      </c>
      <c r="C1421" s="241"/>
      <c r="D1421" s="241"/>
      <c r="E1421" s="241"/>
      <c r="F1421" s="241"/>
      <c r="G1421" s="242"/>
      <c r="H1421" s="152"/>
      <c r="I1421" s="152"/>
    </row>
    <row r="1422" spans="1:9" ht="63" x14ac:dyDescent="0.25">
      <c r="A1422" s="151">
        <f>A1420+1</f>
        <v>1183</v>
      </c>
      <c r="B1422" s="174"/>
      <c r="C1422" s="151">
        <v>403</v>
      </c>
      <c r="D1422" s="152" t="s">
        <v>1207</v>
      </c>
      <c r="E1422" s="165">
        <v>154.26637741525428</v>
      </c>
      <c r="F1422" s="165">
        <v>27.76794793474577</v>
      </c>
      <c r="G1422" s="165">
        <v>182.03432535000005</v>
      </c>
      <c r="H1422" s="152" t="s">
        <v>1081</v>
      </c>
      <c r="I1422" s="152" t="s">
        <v>1105</v>
      </c>
    </row>
    <row r="1423" spans="1:9" ht="63" x14ac:dyDescent="0.25">
      <c r="A1423" s="151">
        <f t="shared" ref="A1423:A1428" si="132">A1422+1</f>
        <v>1184</v>
      </c>
      <c r="B1423" s="174"/>
      <c r="C1423" s="151">
        <v>403</v>
      </c>
      <c r="D1423" s="152" t="s">
        <v>1208</v>
      </c>
      <c r="E1423" s="165">
        <v>191.97593633898308</v>
      </c>
      <c r="F1423" s="165">
        <v>34.555668541016956</v>
      </c>
      <c r="G1423" s="165">
        <v>226.53160488000003</v>
      </c>
      <c r="H1423" s="152" t="s">
        <v>1081</v>
      </c>
      <c r="I1423" s="152" t="s">
        <v>1105</v>
      </c>
    </row>
    <row r="1424" spans="1:9" ht="63" x14ac:dyDescent="0.25">
      <c r="A1424" s="151">
        <f t="shared" si="132"/>
        <v>1185</v>
      </c>
      <c r="B1424" s="174"/>
      <c r="C1424" s="151">
        <v>403</v>
      </c>
      <c r="D1424" s="152" t="s">
        <v>1209</v>
      </c>
      <c r="E1424" s="165">
        <v>169.12165820338984</v>
      </c>
      <c r="F1424" s="165">
        <v>30.441898476610174</v>
      </c>
      <c r="G1424" s="165">
        <v>199.56355668</v>
      </c>
      <c r="H1424" s="152" t="s">
        <v>1081</v>
      </c>
      <c r="I1424" s="152" t="s">
        <v>1105</v>
      </c>
    </row>
    <row r="1425" spans="1:9" ht="63" x14ac:dyDescent="0.25">
      <c r="A1425" s="151">
        <f t="shared" si="132"/>
        <v>1186</v>
      </c>
      <c r="B1425" s="174"/>
      <c r="C1425" s="151">
        <v>403</v>
      </c>
      <c r="D1425" s="152" t="s">
        <v>1210</v>
      </c>
      <c r="E1425" s="165">
        <v>226.25735354237293</v>
      </c>
      <c r="F1425" s="165">
        <v>40.726323637627132</v>
      </c>
      <c r="G1425" s="165">
        <v>266.98367718000003</v>
      </c>
      <c r="H1425" s="152" t="s">
        <v>1081</v>
      </c>
      <c r="I1425" s="152" t="s">
        <v>1105</v>
      </c>
    </row>
    <row r="1426" spans="1:9" ht="63" x14ac:dyDescent="0.25">
      <c r="A1426" s="151">
        <f t="shared" si="132"/>
        <v>1187</v>
      </c>
      <c r="B1426" s="164"/>
      <c r="C1426" s="151">
        <v>403</v>
      </c>
      <c r="D1426" s="152" t="s">
        <v>1211</v>
      </c>
      <c r="E1426" s="165">
        <v>191.97593633898308</v>
      </c>
      <c r="F1426" s="165">
        <v>34.555668541016956</v>
      </c>
      <c r="G1426" s="165">
        <v>226.53160488000003</v>
      </c>
      <c r="H1426" s="152" t="s">
        <v>1081</v>
      </c>
      <c r="I1426" s="152" t="s">
        <v>1105</v>
      </c>
    </row>
    <row r="1427" spans="1:9" ht="63" x14ac:dyDescent="0.25">
      <c r="A1427" s="151">
        <f t="shared" si="132"/>
        <v>1188</v>
      </c>
      <c r="B1427" s="164"/>
      <c r="C1427" s="151">
        <v>403</v>
      </c>
      <c r="D1427" s="152" t="s">
        <v>1212</v>
      </c>
      <c r="E1427" s="165">
        <v>191.97593633898308</v>
      </c>
      <c r="F1427" s="165">
        <v>34.555668541016956</v>
      </c>
      <c r="G1427" s="165">
        <v>226.53160488000003</v>
      </c>
      <c r="H1427" s="152" t="s">
        <v>1081</v>
      </c>
      <c r="I1427" s="152" t="s">
        <v>1105</v>
      </c>
    </row>
    <row r="1428" spans="1:9" ht="63" x14ac:dyDescent="0.25">
      <c r="A1428" s="151">
        <f t="shared" si="132"/>
        <v>1189</v>
      </c>
      <c r="B1428" s="164"/>
      <c r="C1428" s="151">
        <v>403</v>
      </c>
      <c r="D1428" s="152" t="s">
        <v>1213</v>
      </c>
      <c r="E1428" s="165">
        <v>367.95387798305097</v>
      </c>
      <c r="F1428" s="165">
        <v>66.231698036949169</v>
      </c>
      <c r="G1428" s="165">
        <v>434.1855760200001</v>
      </c>
      <c r="H1428" s="152" t="s">
        <v>1081</v>
      </c>
      <c r="I1428" s="152" t="s">
        <v>1105</v>
      </c>
    </row>
    <row r="1429" spans="1:9" ht="63" x14ac:dyDescent="0.25">
      <c r="A1429" s="151">
        <f>A1428+1</f>
        <v>1190</v>
      </c>
      <c r="B1429" s="174"/>
      <c r="C1429" s="151">
        <v>403</v>
      </c>
      <c r="D1429" s="152" t="s">
        <v>1214</v>
      </c>
      <c r="E1429" s="165">
        <v>76.561831754237303</v>
      </c>
      <c r="F1429" s="165">
        <v>13.781129715762715</v>
      </c>
      <c r="G1429" s="165">
        <v>90.342961470000006</v>
      </c>
      <c r="H1429" s="152" t="s">
        <v>1081</v>
      </c>
      <c r="I1429" s="152" t="s">
        <v>1105</v>
      </c>
    </row>
    <row r="1430" spans="1:9" x14ac:dyDescent="0.25">
      <c r="A1430" s="192" t="s">
        <v>1685</v>
      </c>
      <c r="B1430" s="193"/>
      <c r="C1430" s="193"/>
      <c r="D1430" s="194"/>
      <c r="E1430" s="72"/>
      <c r="F1430" s="72"/>
      <c r="G1430" s="72"/>
      <c r="H1430" s="96"/>
      <c r="I1430" s="97"/>
    </row>
    <row r="1431" spans="1:9" ht="47.25" x14ac:dyDescent="0.25">
      <c r="A1431" s="67">
        <f>A1429+1</f>
        <v>1191</v>
      </c>
      <c r="B1431" s="34" t="s">
        <v>1306</v>
      </c>
      <c r="C1431" s="63">
        <v>120</v>
      </c>
      <c r="D1431" s="68" t="s">
        <v>1686</v>
      </c>
      <c r="E1431" s="69">
        <v>423.73</v>
      </c>
      <c r="F1431" s="69">
        <v>76.27</v>
      </c>
      <c r="G1431" s="69">
        <v>500</v>
      </c>
      <c r="H1431" s="4" t="s">
        <v>20</v>
      </c>
      <c r="I1431" s="4"/>
    </row>
    <row r="1432" spans="1:9" ht="31.5" x14ac:dyDescent="0.25">
      <c r="A1432" s="67">
        <f>A1431+1</f>
        <v>1192</v>
      </c>
      <c r="B1432" s="34" t="s">
        <v>1308</v>
      </c>
      <c r="C1432" s="63">
        <v>120</v>
      </c>
      <c r="D1432" s="68" t="s">
        <v>1687</v>
      </c>
      <c r="E1432" s="69">
        <v>847.46</v>
      </c>
      <c r="F1432" s="69">
        <v>152.54</v>
      </c>
      <c r="G1432" s="69">
        <v>1000</v>
      </c>
      <c r="H1432" s="4" t="s">
        <v>20</v>
      </c>
      <c r="I1432" s="4"/>
    </row>
    <row r="1433" spans="1:9" ht="31.5" x14ac:dyDescent="0.25">
      <c r="A1433" s="67">
        <f>A1432+1</f>
        <v>1193</v>
      </c>
      <c r="B1433" s="34" t="s">
        <v>1310</v>
      </c>
      <c r="C1433" s="63">
        <v>120</v>
      </c>
      <c r="D1433" s="68" t="s">
        <v>1688</v>
      </c>
      <c r="E1433" s="69">
        <v>1694.92</v>
      </c>
      <c r="F1433" s="69">
        <v>305.08</v>
      </c>
      <c r="G1433" s="69">
        <v>2000</v>
      </c>
      <c r="H1433" s="4" t="s">
        <v>20</v>
      </c>
      <c r="I1433" s="4"/>
    </row>
    <row r="1434" spans="1:9" x14ac:dyDescent="0.25">
      <c r="A1434" s="185" t="s">
        <v>1225</v>
      </c>
      <c r="B1434" s="186"/>
      <c r="C1434" s="186"/>
      <c r="D1434" s="186"/>
      <c r="E1434" s="232"/>
      <c r="F1434" s="232"/>
      <c r="G1434" s="232"/>
      <c r="H1434" s="232"/>
      <c r="I1434" s="233"/>
    </row>
    <row r="1435" spans="1:9" x14ac:dyDescent="0.25">
      <c r="A1435" s="35">
        <f>A1433+1</f>
        <v>1194</v>
      </c>
      <c r="B1435" s="35"/>
      <c r="C1435" s="35">
        <v>507</v>
      </c>
      <c r="D1435" s="37" t="s">
        <v>1265</v>
      </c>
      <c r="E1435" s="41">
        <f t="shared" ref="E1435:E1437" si="133">G1435/1.18</f>
        <v>423.72881355932208</v>
      </c>
      <c r="F1435" s="41">
        <f t="shared" ref="F1435:F1437" si="134">G1435-E1435</f>
        <v>76.271186440677923</v>
      </c>
      <c r="G1435" s="41">
        <v>500</v>
      </c>
      <c r="H1435" s="36" t="s">
        <v>56</v>
      </c>
      <c r="I1435" s="53" t="s">
        <v>1266</v>
      </c>
    </row>
    <row r="1436" spans="1:9" x14ac:dyDescent="0.25">
      <c r="A1436" s="35">
        <f xml:space="preserve"> A1435+1</f>
        <v>1195</v>
      </c>
      <c r="B1436" s="35"/>
      <c r="C1436" s="35">
        <v>507</v>
      </c>
      <c r="D1436" s="37" t="s">
        <v>1267</v>
      </c>
      <c r="E1436" s="41">
        <f t="shared" si="133"/>
        <v>423.72881355932208</v>
      </c>
      <c r="F1436" s="41">
        <f t="shared" si="134"/>
        <v>76.271186440677923</v>
      </c>
      <c r="G1436" s="41">
        <v>500</v>
      </c>
      <c r="H1436" s="36" t="s">
        <v>56</v>
      </c>
      <c r="I1436" s="53" t="s">
        <v>1266</v>
      </c>
    </row>
    <row r="1437" spans="1:9" x14ac:dyDescent="0.25">
      <c r="A1437" s="35">
        <f t="shared" ref="A1437:A1442" si="135" xml:space="preserve"> A1436+1</f>
        <v>1196</v>
      </c>
      <c r="B1437" s="35"/>
      <c r="C1437" s="35">
        <v>507</v>
      </c>
      <c r="D1437" s="37" t="s">
        <v>1268</v>
      </c>
      <c r="E1437" s="41">
        <f t="shared" si="133"/>
        <v>423.72881355932208</v>
      </c>
      <c r="F1437" s="41">
        <f t="shared" si="134"/>
        <v>76.271186440677923</v>
      </c>
      <c r="G1437" s="41">
        <v>500</v>
      </c>
      <c r="H1437" s="36" t="s">
        <v>56</v>
      </c>
      <c r="I1437" s="53" t="s">
        <v>1266</v>
      </c>
    </row>
    <row r="1438" spans="1:9" x14ac:dyDescent="0.25">
      <c r="A1438" s="35">
        <f t="shared" si="135"/>
        <v>1197</v>
      </c>
      <c r="B1438" s="35"/>
      <c r="C1438" s="35">
        <v>107</v>
      </c>
      <c r="D1438" s="37" t="s">
        <v>1271</v>
      </c>
      <c r="E1438" s="41">
        <v>2762.71</v>
      </c>
      <c r="F1438" s="41">
        <v>497.2878</v>
      </c>
      <c r="G1438" s="41">
        <v>3260</v>
      </c>
      <c r="H1438" s="36" t="s">
        <v>56</v>
      </c>
      <c r="I1438" s="53" t="s">
        <v>1266</v>
      </c>
    </row>
    <row r="1439" spans="1:9" x14ac:dyDescent="0.25">
      <c r="A1439" s="35">
        <f t="shared" si="135"/>
        <v>1198</v>
      </c>
      <c r="B1439" s="35"/>
      <c r="C1439" s="35">
        <v>507</v>
      </c>
      <c r="D1439" s="37" t="s">
        <v>1269</v>
      </c>
      <c r="E1439" s="41">
        <v>69.28</v>
      </c>
      <c r="F1439" s="41">
        <v>12.47</v>
      </c>
      <c r="G1439" s="41">
        <v>81.75</v>
      </c>
      <c r="H1439" s="36" t="s">
        <v>56</v>
      </c>
      <c r="I1439" s="53" t="s">
        <v>1266</v>
      </c>
    </row>
    <row r="1440" spans="1:9" x14ac:dyDescent="0.25">
      <c r="A1440" s="35">
        <f t="shared" si="135"/>
        <v>1199</v>
      </c>
      <c r="B1440" s="35"/>
      <c r="C1440" s="35">
        <v>203</v>
      </c>
      <c r="D1440" s="37" t="s">
        <v>1270</v>
      </c>
      <c r="E1440" s="41">
        <v>288.66000000000003</v>
      </c>
      <c r="F1440" s="41">
        <v>51.96</v>
      </c>
      <c r="G1440" s="41">
        <v>340.62</v>
      </c>
      <c r="H1440" s="36" t="s">
        <v>56</v>
      </c>
      <c r="I1440" s="53" t="s">
        <v>1266</v>
      </c>
    </row>
    <row r="1441" spans="1:9" x14ac:dyDescent="0.25">
      <c r="A1441" s="35">
        <f>A1440+1</f>
        <v>1200</v>
      </c>
      <c r="B1441" s="35"/>
      <c r="C1441" s="35">
        <v>406</v>
      </c>
      <c r="D1441" s="37" t="s">
        <v>1272</v>
      </c>
      <c r="E1441" s="41">
        <v>13813.56</v>
      </c>
      <c r="F1441" s="41">
        <v>2486.4407999999999</v>
      </c>
      <c r="G1441" s="41">
        <v>16300</v>
      </c>
      <c r="H1441" s="36" t="s">
        <v>56</v>
      </c>
      <c r="I1441" s="53" t="s">
        <v>1266</v>
      </c>
    </row>
    <row r="1442" spans="1:9" ht="31.5" x14ac:dyDescent="0.25">
      <c r="A1442" s="35">
        <f t="shared" si="135"/>
        <v>1201</v>
      </c>
      <c r="B1442" s="35"/>
      <c r="C1442" s="35">
        <v>406</v>
      </c>
      <c r="D1442" s="37" t="s">
        <v>1273</v>
      </c>
      <c r="E1442" s="41">
        <v>5525.42</v>
      </c>
      <c r="F1442" s="41">
        <v>994.57560000000001</v>
      </c>
      <c r="G1442" s="41">
        <v>6520</v>
      </c>
      <c r="H1442" s="38" t="s">
        <v>56</v>
      </c>
      <c r="I1442" s="54" t="s">
        <v>1266</v>
      </c>
    </row>
    <row r="1443" spans="1:9" ht="124.5" customHeight="1" x14ac:dyDescent="0.25">
      <c r="A1443" s="209" t="s">
        <v>1574</v>
      </c>
      <c r="B1443" s="210"/>
      <c r="C1443" s="210"/>
      <c r="D1443" s="210"/>
      <c r="E1443" s="29"/>
      <c r="F1443" s="30"/>
      <c r="G1443" s="30"/>
      <c r="H1443" s="30"/>
      <c r="I1443" s="30"/>
    </row>
    <row r="1444" spans="1:9" x14ac:dyDescent="0.25">
      <c r="A1444" s="35">
        <f xml:space="preserve"> A1442+1</f>
        <v>1202</v>
      </c>
      <c r="B1444" s="35"/>
      <c r="C1444" s="35">
        <v>406</v>
      </c>
      <c r="D1444" s="37" t="s">
        <v>1274</v>
      </c>
      <c r="E1444" s="41">
        <v>953.38983050847457</v>
      </c>
      <c r="F1444" s="41">
        <v>171.61016949152543</v>
      </c>
      <c r="G1444" s="41">
        <v>1125</v>
      </c>
      <c r="H1444" s="39" t="s">
        <v>56</v>
      </c>
      <c r="I1444" s="55" t="s">
        <v>1266</v>
      </c>
    </row>
    <row r="1445" spans="1:9" x14ac:dyDescent="0.25">
      <c r="A1445" s="35">
        <f t="shared" ref="A1445:A1457" si="136" xml:space="preserve"> A1444+1</f>
        <v>1203</v>
      </c>
      <c r="B1445" s="35"/>
      <c r="C1445" s="35">
        <v>406</v>
      </c>
      <c r="D1445" s="37" t="s">
        <v>1275</v>
      </c>
      <c r="E1445" s="41">
        <v>1122.8813559322034</v>
      </c>
      <c r="F1445" s="41">
        <v>202.11864406779662</v>
      </c>
      <c r="G1445" s="41">
        <v>1325</v>
      </c>
      <c r="H1445" s="37" t="s">
        <v>56</v>
      </c>
      <c r="I1445" s="43" t="s">
        <v>1266</v>
      </c>
    </row>
    <row r="1446" spans="1:9" x14ac:dyDescent="0.25">
      <c r="A1446" s="35">
        <f t="shared" si="136"/>
        <v>1204</v>
      </c>
      <c r="B1446" s="35"/>
      <c r="C1446" s="35">
        <v>406</v>
      </c>
      <c r="D1446" s="37" t="s">
        <v>1276</v>
      </c>
      <c r="E1446" s="41">
        <v>1271.1864406779662</v>
      </c>
      <c r="F1446" s="41">
        <v>228.81355932203391</v>
      </c>
      <c r="G1446" s="41">
        <v>1500</v>
      </c>
      <c r="H1446" s="37" t="s">
        <v>56</v>
      </c>
      <c r="I1446" s="43" t="s">
        <v>1266</v>
      </c>
    </row>
    <row r="1447" spans="1:9" x14ac:dyDescent="0.25">
      <c r="A1447" s="35">
        <f t="shared" si="136"/>
        <v>1205</v>
      </c>
      <c r="B1447" s="35"/>
      <c r="C1447" s="35">
        <v>406</v>
      </c>
      <c r="D1447" s="37" t="s">
        <v>1277</v>
      </c>
      <c r="E1447" s="41">
        <v>1991.5254237288136</v>
      </c>
      <c r="F1447" s="41">
        <v>358.47457627118644</v>
      </c>
      <c r="G1447" s="41">
        <v>2350</v>
      </c>
      <c r="H1447" s="37" t="s">
        <v>56</v>
      </c>
      <c r="I1447" s="43" t="s">
        <v>1266</v>
      </c>
    </row>
    <row r="1448" spans="1:9" x14ac:dyDescent="0.25">
      <c r="A1448" s="35">
        <f t="shared" si="136"/>
        <v>1206</v>
      </c>
      <c r="B1448" s="35"/>
      <c r="C1448" s="35">
        <v>406</v>
      </c>
      <c r="D1448" s="37" t="s">
        <v>1278</v>
      </c>
      <c r="E1448" s="41">
        <v>2796.6101694915255</v>
      </c>
      <c r="F1448" s="41">
        <v>503.38983050847463</v>
      </c>
      <c r="G1448" s="41">
        <v>3300</v>
      </c>
      <c r="H1448" s="37" t="s">
        <v>56</v>
      </c>
      <c r="I1448" s="43" t="s">
        <v>1266</v>
      </c>
    </row>
    <row r="1449" spans="1:9" x14ac:dyDescent="0.25">
      <c r="A1449" s="35">
        <f t="shared" si="136"/>
        <v>1207</v>
      </c>
      <c r="B1449" s="35"/>
      <c r="C1449" s="35">
        <v>406</v>
      </c>
      <c r="D1449" s="37" t="s">
        <v>1279</v>
      </c>
      <c r="E1449" s="41">
        <v>3474.5762711864409</v>
      </c>
      <c r="F1449" s="41">
        <v>625.42372881355936</v>
      </c>
      <c r="G1449" s="41">
        <v>4100</v>
      </c>
      <c r="H1449" s="37" t="s">
        <v>56</v>
      </c>
      <c r="I1449" s="43" t="s">
        <v>1266</v>
      </c>
    </row>
    <row r="1450" spans="1:9" x14ac:dyDescent="0.25">
      <c r="A1450" s="35">
        <f t="shared" si="136"/>
        <v>1208</v>
      </c>
      <c r="B1450" s="35"/>
      <c r="C1450" s="35">
        <v>406</v>
      </c>
      <c r="D1450" s="37" t="s">
        <v>1280</v>
      </c>
      <c r="E1450" s="41">
        <v>4300.8474576271192</v>
      </c>
      <c r="F1450" s="41">
        <v>774.15254237288138</v>
      </c>
      <c r="G1450" s="41">
        <v>5075</v>
      </c>
      <c r="H1450" s="37" t="s">
        <v>56</v>
      </c>
      <c r="I1450" s="43" t="s">
        <v>1266</v>
      </c>
    </row>
    <row r="1451" spans="1:9" x14ac:dyDescent="0.25">
      <c r="A1451" s="35">
        <f t="shared" si="136"/>
        <v>1209</v>
      </c>
      <c r="B1451" s="35"/>
      <c r="C1451" s="35">
        <v>406</v>
      </c>
      <c r="D1451" s="37" t="s">
        <v>1281</v>
      </c>
      <c r="E1451" s="41">
        <v>5042.3728813559328</v>
      </c>
      <c r="F1451" s="41">
        <v>907.62711864406799</v>
      </c>
      <c r="G1451" s="41">
        <v>5950</v>
      </c>
      <c r="H1451" s="37" t="s">
        <v>56</v>
      </c>
      <c r="I1451" s="43" t="s">
        <v>1266</v>
      </c>
    </row>
    <row r="1452" spans="1:9" x14ac:dyDescent="0.25">
      <c r="A1452" s="35">
        <f t="shared" si="136"/>
        <v>1210</v>
      </c>
      <c r="B1452" s="35"/>
      <c r="C1452" s="35">
        <v>406</v>
      </c>
      <c r="D1452" s="37" t="s">
        <v>1282</v>
      </c>
      <c r="E1452" s="41">
        <v>5847.4576271186443</v>
      </c>
      <c r="F1452" s="41">
        <v>1052.542372881356</v>
      </c>
      <c r="G1452" s="41">
        <v>6900</v>
      </c>
      <c r="H1452" s="37" t="s">
        <v>56</v>
      </c>
      <c r="I1452" s="43" t="s">
        <v>1266</v>
      </c>
    </row>
    <row r="1453" spans="1:9" x14ac:dyDescent="0.25">
      <c r="A1453" s="35">
        <f t="shared" si="136"/>
        <v>1211</v>
      </c>
      <c r="B1453" s="35"/>
      <c r="C1453" s="35">
        <v>406</v>
      </c>
      <c r="D1453" s="37" t="s">
        <v>1283</v>
      </c>
      <c r="E1453" s="41">
        <v>7076.2711864406783</v>
      </c>
      <c r="F1453" s="41">
        <v>1273.7288135593221</v>
      </c>
      <c r="G1453" s="41">
        <v>8350</v>
      </c>
      <c r="H1453" s="37" t="s">
        <v>56</v>
      </c>
      <c r="I1453" s="43" t="s">
        <v>1266</v>
      </c>
    </row>
    <row r="1454" spans="1:9" x14ac:dyDescent="0.25">
      <c r="A1454" s="35">
        <f t="shared" si="136"/>
        <v>1212</v>
      </c>
      <c r="B1454" s="35"/>
      <c r="C1454" s="35">
        <v>406</v>
      </c>
      <c r="D1454" s="37" t="s">
        <v>1284</v>
      </c>
      <c r="E1454" s="41">
        <v>8347.4576271186452</v>
      </c>
      <c r="F1454" s="41">
        <v>1502.5423728813562</v>
      </c>
      <c r="G1454" s="41">
        <v>9850</v>
      </c>
      <c r="H1454" s="37" t="s">
        <v>56</v>
      </c>
      <c r="I1454" s="43" t="s">
        <v>1266</v>
      </c>
    </row>
    <row r="1455" spans="1:9" x14ac:dyDescent="0.25">
      <c r="A1455" s="35">
        <f t="shared" si="136"/>
        <v>1213</v>
      </c>
      <c r="B1455" s="35"/>
      <c r="C1455" s="35">
        <v>406</v>
      </c>
      <c r="D1455" s="37" t="s">
        <v>1285</v>
      </c>
      <c r="E1455" s="41">
        <v>10593.220338983052</v>
      </c>
      <c r="F1455" s="41">
        <v>1906.7796610169494</v>
      </c>
      <c r="G1455" s="41">
        <v>12500</v>
      </c>
      <c r="H1455" s="37" t="s">
        <v>56</v>
      </c>
      <c r="I1455" s="43" t="s">
        <v>1266</v>
      </c>
    </row>
    <row r="1456" spans="1:9" x14ac:dyDescent="0.25">
      <c r="A1456" s="35">
        <f t="shared" si="136"/>
        <v>1214</v>
      </c>
      <c r="B1456" s="35"/>
      <c r="C1456" s="35">
        <v>406</v>
      </c>
      <c r="D1456" s="37" t="s">
        <v>1286</v>
      </c>
      <c r="E1456" s="41">
        <v>12966.101694915254</v>
      </c>
      <c r="F1456" s="41">
        <v>2333.898305084746</v>
      </c>
      <c r="G1456" s="41">
        <v>15300</v>
      </c>
      <c r="H1456" s="37" t="s">
        <v>56</v>
      </c>
      <c r="I1456" s="43" t="s">
        <v>1266</v>
      </c>
    </row>
    <row r="1457" spans="1:10" ht="31.5" x14ac:dyDescent="0.25">
      <c r="A1457" s="35">
        <f t="shared" si="136"/>
        <v>1215</v>
      </c>
      <c r="B1457" s="35"/>
      <c r="C1457" s="35">
        <v>406</v>
      </c>
      <c r="D1457" s="37" t="s">
        <v>1287</v>
      </c>
      <c r="E1457" s="41">
        <v>1546.6101694915255</v>
      </c>
      <c r="F1457" s="41">
        <v>278.38983050847457</v>
      </c>
      <c r="G1457" s="41">
        <v>1825</v>
      </c>
      <c r="H1457" s="40" t="s">
        <v>56</v>
      </c>
      <c r="I1457" s="56" t="s">
        <v>1266</v>
      </c>
    </row>
    <row r="1458" spans="1:10" ht="211.5" customHeight="1" x14ac:dyDescent="0.25">
      <c r="A1458" s="209" t="s">
        <v>1288</v>
      </c>
      <c r="B1458" s="210"/>
      <c r="C1458" s="210"/>
      <c r="D1458" s="211"/>
      <c r="E1458" s="32"/>
      <c r="F1458" s="33"/>
      <c r="G1458" s="33"/>
      <c r="H1458" s="33"/>
      <c r="I1458" s="33"/>
    </row>
    <row r="1459" spans="1:10" ht="36.75" customHeight="1" x14ac:dyDescent="0.25">
      <c r="A1459" s="212" t="s">
        <v>1289</v>
      </c>
      <c r="B1459" s="213"/>
      <c r="C1459" s="213"/>
      <c r="D1459" s="213"/>
      <c r="E1459" s="43"/>
      <c r="F1459" s="44"/>
      <c r="G1459" s="44"/>
      <c r="H1459" s="44"/>
      <c r="I1459" s="44"/>
    </row>
    <row r="1460" spans="1:10" x14ac:dyDescent="0.25">
      <c r="A1460" s="214" t="s">
        <v>1290</v>
      </c>
      <c r="B1460" s="215"/>
      <c r="C1460" s="215"/>
      <c r="D1460" s="216"/>
      <c r="E1460" s="43"/>
      <c r="F1460" s="44"/>
      <c r="G1460" s="44"/>
      <c r="H1460" s="44"/>
      <c r="I1460" s="44"/>
    </row>
    <row r="1461" spans="1:10" ht="124.5" customHeight="1" x14ac:dyDescent="0.25">
      <c r="A1461" s="35">
        <f xml:space="preserve"> A1457+1</f>
        <v>1216</v>
      </c>
      <c r="B1461" s="35"/>
      <c r="C1461" s="35">
        <v>406</v>
      </c>
      <c r="D1461" s="37" t="s">
        <v>1656</v>
      </c>
      <c r="E1461" s="41">
        <v>810</v>
      </c>
      <c r="F1461" s="41">
        <v>145.79999999999998</v>
      </c>
      <c r="G1461" s="41">
        <v>955.8</v>
      </c>
      <c r="H1461" s="37" t="s">
        <v>56</v>
      </c>
      <c r="I1461" s="43" t="s">
        <v>1266</v>
      </c>
    </row>
    <row r="1462" spans="1:10" x14ac:dyDescent="0.25">
      <c r="A1462" s="35">
        <f xml:space="preserve"> A1461+1</f>
        <v>1217</v>
      </c>
      <c r="B1462" s="35"/>
      <c r="C1462" s="35">
        <v>203</v>
      </c>
      <c r="D1462" s="37" t="s">
        <v>1291</v>
      </c>
      <c r="E1462" s="41">
        <v>152</v>
      </c>
      <c r="F1462" s="41">
        <v>27.36</v>
      </c>
      <c r="G1462" s="41">
        <v>179.36</v>
      </c>
      <c r="H1462" s="37" t="s">
        <v>56</v>
      </c>
      <c r="I1462" s="43" t="s">
        <v>1266</v>
      </c>
    </row>
    <row r="1463" spans="1:10" x14ac:dyDescent="0.25">
      <c r="A1463" s="35">
        <f xml:space="preserve"> A1462+1</f>
        <v>1218</v>
      </c>
      <c r="B1463" s="35"/>
      <c r="C1463" s="35">
        <v>203</v>
      </c>
      <c r="D1463" s="37" t="s">
        <v>1292</v>
      </c>
      <c r="E1463" s="41">
        <v>80</v>
      </c>
      <c r="F1463" s="41">
        <v>14.399999999999999</v>
      </c>
      <c r="G1463" s="41">
        <v>94.4</v>
      </c>
      <c r="H1463" s="37" t="s">
        <v>56</v>
      </c>
      <c r="I1463" s="43" t="s">
        <v>1266</v>
      </c>
    </row>
    <row r="1464" spans="1:10" x14ac:dyDescent="0.25">
      <c r="A1464" s="35">
        <f xml:space="preserve"> A1463+1</f>
        <v>1219</v>
      </c>
      <c r="B1464" s="35"/>
      <c r="C1464" s="35">
        <v>203</v>
      </c>
      <c r="D1464" s="37" t="s">
        <v>1293</v>
      </c>
      <c r="E1464" s="41">
        <v>61</v>
      </c>
      <c r="F1464" s="41">
        <v>10.98</v>
      </c>
      <c r="G1464" s="41">
        <v>71.98</v>
      </c>
      <c r="H1464" s="37" t="s">
        <v>56</v>
      </c>
      <c r="I1464" s="43" t="s">
        <v>1266</v>
      </c>
    </row>
    <row r="1465" spans="1:10" x14ac:dyDescent="0.25">
      <c r="A1465" s="35">
        <f xml:space="preserve"> A1464+1</f>
        <v>1220</v>
      </c>
      <c r="B1465" s="35"/>
      <c r="C1465" s="35">
        <v>203</v>
      </c>
      <c r="D1465" s="37" t="s">
        <v>1294</v>
      </c>
      <c r="E1465" s="41">
        <v>23.5</v>
      </c>
      <c r="F1465" s="41">
        <v>4.2299999999999995</v>
      </c>
      <c r="G1465" s="41">
        <v>27.73</v>
      </c>
      <c r="H1465" s="37" t="s">
        <v>56</v>
      </c>
      <c r="I1465" s="37" t="s">
        <v>1266</v>
      </c>
    </row>
    <row r="1466" spans="1:10" x14ac:dyDescent="0.25">
      <c r="A1466" s="205" t="s">
        <v>1295</v>
      </c>
      <c r="B1466" s="205"/>
      <c r="C1466" s="205"/>
      <c r="D1466" s="205"/>
      <c r="E1466" s="180"/>
      <c r="F1466" s="180"/>
      <c r="G1466" s="180"/>
      <c r="H1466" s="180"/>
      <c r="I1466" s="180"/>
      <c r="J1466" s="180"/>
    </row>
    <row r="1467" spans="1:10" x14ac:dyDescent="0.25">
      <c r="A1467" s="35">
        <f>SUM(A1465+1)</f>
        <v>1221</v>
      </c>
      <c r="B1467" s="35"/>
      <c r="C1467" s="35">
        <v>203</v>
      </c>
      <c r="D1467" s="37" t="s">
        <v>1296</v>
      </c>
      <c r="E1467" s="41">
        <v>386</v>
      </c>
      <c r="F1467" s="41">
        <v>69.48</v>
      </c>
      <c r="G1467" s="41">
        <v>455.48</v>
      </c>
      <c r="H1467" s="37" t="s">
        <v>56</v>
      </c>
      <c r="I1467" s="37" t="s">
        <v>1266</v>
      </c>
    </row>
    <row r="1468" spans="1:10" x14ac:dyDescent="0.25">
      <c r="A1468" s="214" t="s">
        <v>1297</v>
      </c>
      <c r="B1468" s="215"/>
      <c r="C1468" s="215"/>
      <c r="D1468" s="216"/>
      <c r="E1468" s="37"/>
      <c r="F1468" s="37"/>
      <c r="G1468" s="37"/>
      <c r="H1468" s="37"/>
      <c r="I1468" s="43"/>
    </row>
    <row r="1469" spans="1:10" x14ac:dyDescent="0.25">
      <c r="A1469" s="35">
        <f>SUM(A1467+1)</f>
        <v>1222</v>
      </c>
      <c r="B1469" s="35"/>
      <c r="C1469" s="35">
        <v>406</v>
      </c>
      <c r="D1469" s="37" t="s">
        <v>1298</v>
      </c>
      <c r="E1469" s="41">
        <v>0.66</v>
      </c>
      <c r="F1469" s="41">
        <v>0.1188</v>
      </c>
      <c r="G1469" s="41">
        <v>0.77880000000000005</v>
      </c>
      <c r="H1469" s="37" t="s">
        <v>56</v>
      </c>
      <c r="I1469" s="43" t="s">
        <v>1266</v>
      </c>
    </row>
    <row r="1470" spans="1:10" x14ac:dyDescent="0.25">
      <c r="A1470" s="35">
        <f>SUM(A1469+1)</f>
        <v>1223</v>
      </c>
      <c r="B1470" s="35"/>
      <c r="C1470" s="35">
        <v>406</v>
      </c>
      <c r="D1470" s="37" t="s">
        <v>1299</v>
      </c>
      <c r="E1470" s="41">
        <v>0.66</v>
      </c>
      <c r="F1470" s="41">
        <v>0.1188</v>
      </c>
      <c r="G1470" s="41">
        <v>0.77880000000000005</v>
      </c>
      <c r="H1470" s="37" t="s">
        <v>56</v>
      </c>
      <c r="I1470" s="37" t="s">
        <v>1266</v>
      </c>
    </row>
    <row r="1471" spans="1:10" x14ac:dyDescent="0.25">
      <c r="A1471" s="205" t="s">
        <v>1300</v>
      </c>
      <c r="B1471" s="205"/>
      <c r="C1471" s="205"/>
      <c r="D1471" s="205"/>
      <c r="E1471" s="205"/>
      <c r="F1471" s="205"/>
      <c r="G1471" s="205"/>
      <c r="H1471" s="205"/>
      <c r="I1471" s="205"/>
      <c r="J1471" s="205"/>
    </row>
    <row r="1472" spans="1:10" x14ac:dyDescent="0.25">
      <c r="A1472" s="35">
        <f>SUM(A1470+1)</f>
        <v>1224</v>
      </c>
      <c r="B1472" s="35"/>
      <c r="C1472" s="35">
        <v>203</v>
      </c>
      <c r="D1472" s="37" t="s">
        <v>1301</v>
      </c>
      <c r="E1472" s="41">
        <v>35.5</v>
      </c>
      <c r="F1472" s="41">
        <v>6.39</v>
      </c>
      <c r="G1472" s="41">
        <v>41.89</v>
      </c>
      <c r="H1472" s="37" t="s">
        <v>56</v>
      </c>
      <c r="I1472" s="37" t="s">
        <v>1266</v>
      </c>
    </row>
    <row r="1473" spans="1:9" x14ac:dyDescent="0.25">
      <c r="A1473" s="217" t="s">
        <v>1302</v>
      </c>
      <c r="B1473" s="218"/>
      <c r="C1473" s="218"/>
      <c r="D1473" s="219"/>
      <c r="E1473" s="37"/>
      <c r="F1473" s="37"/>
      <c r="G1473" s="37"/>
      <c r="H1473" s="37"/>
      <c r="I1473" s="43"/>
    </row>
    <row r="1474" spans="1:9" x14ac:dyDescent="0.25">
      <c r="A1474" s="214" t="s">
        <v>1303</v>
      </c>
      <c r="B1474" s="215"/>
      <c r="C1474" s="215"/>
      <c r="D1474" s="216"/>
      <c r="E1474" s="37"/>
      <c r="F1474" s="37"/>
      <c r="G1474" s="37"/>
      <c r="H1474" s="37"/>
      <c r="I1474" s="43"/>
    </row>
    <row r="1475" spans="1:9" x14ac:dyDescent="0.25">
      <c r="A1475" s="35">
        <f>A1472+1</f>
        <v>1225</v>
      </c>
      <c r="B1475" s="35"/>
      <c r="C1475" s="35">
        <v>203</v>
      </c>
      <c r="D1475" s="37" t="s">
        <v>1304</v>
      </c>
      <c r="E1475" s="41">
        <v>177.5</v>
      </c>
      <c r="F1475" s="41">
        <v>31.95</v>
      </c>
      <c r="G1475" s="41">
        <v>209.45</v>
      </c>
      <c r="H1475" s="37" t="s">
        <v>56</v>
      </c>
      <c r="I1475" s="43" t="s">
        <v>1266</v>
      </c>
    </row>
    <row r="1476" spans="1:9" x14ac:dyDescent="0.25">
      <c r="A1476" s="60"/>
      <c r="B1476" s="61"/>
      <c r="C1476" s="61"/>
      <c r="D1476" s="62"/>
      <c r="E1476" s="41"/>
      <c r="F1476" s="41"/>
      <c r="G1476" s="41"/>
      <c r="H1476" s="37"/>
      <c r="I1476" s="43"/>
    </row>
    <row r="1477" spans="1:9" x14ac:dyDescent="0.25">
      <c r="A1477" s="60"/>
      <c r="B1477" s="61"/>
      <c r="C1477" s="61"/>
      <c r="D1477" s="62"/>
      <c r="E1477" s="41"/>
      <c r="F1477" s="41"/>
      <c r="G1477" s="41"/>
      <c r="H1477" s="37"/>
      <c r="I1477" s="43"/>
    </row>
    <row r="1478" spans="1:9" x14ac:dyDescent="0.25">
      <c r="A1478" s="60"/>
      <c r="B1478" s="61"/>
      <c r="C1478" s="61"/>
      <c r="D1478" s="62"/>
      <c r="E1478" s="41"/>
      <c r="F1478" s="41"/>
      <c r="G1478" s="41"/>
      <c r="H1478" s="37"/>
      <c r="I1478" s="43"/>
    </row>
    <row r="1479" spans="1:9" x14ac:dyDescent="0.25">
      <c r="A1479" s="60"/>
      <c r="B1479" s="61"/>
      <c r="C1479" s="61"/>
      <c r="D1479" s="62"/>
      <c r="E1479" s="41"/>
      <c r="F1479" s="41"/>
      <c r="G1479" s="41"/>
      <c r="H1479" s="37"/>
      <c r="I1479" s="43"/>
    </row>
    <row r="1480" spans="1:9" x14ac:dyDescent="0.25">
      <c r="A1480" s="60"/>
      <c r="B1480" s="61"/>
      <c r="C1480" s="61"/>
      <c r="D1480" s="62"/>
      <c r="E1480" s="41"/>
      <c r="F1480" s="41"/>
      <c r="G1480" s="41"/>
      <c r="H1480" s="37"/>
      <c r="I1480" s="43"/>
    </row>
    <row r="1481" spans="1:9" x14ac:dyDescent="0.25">
      <c r="A1481" s="60"/>
      <c r="B1481" s="61"/>
      <c r="C1481" s="61"/>
      <c r="D1481" s="62"/>
      <c r="E1481" s="41"/>
      <c r="F1481" s="41"/>
      <c r="G1481" s="41"/>
      <c r="H1481" s="37"/>
      <c r="I1481" s="43"/>
    </row>
    <row r="1482" spans="1:9" x14ac:dyDescent="0.25">
      <c r="A1482" s="60"/>
      <c r="B1482" s="61"/>
      <c r="C1482" s="61"/>
      <c r="D1482" s="62"/>
      <c r="E1482" s="41"/>
      <c r="F1482" s="41"/>
      <c r="G1482" s="41"/>
      <c r="H1482" s="37"/>
      <c r="I1482" s="43"/>
    </row>
    <row r="1483" spans="1:9" x14ac:dyDescent="0.25">
      <c r="A1483" s="60"/>
      <c r="B1483" s="61"/>
      <c r="C1483" s="61"/>
      <c r="D1483" s="62"/>
      <c r="E1483" s="41"/>
      <c r="F1483" s="41"/>
      <c r="G1483" s="41"/>
      <c r="H1483" s="37"/>
      <c r="I1483" s="43"/>
    </row>
    <row r="1484" spans="1:9" x14ac:dyDescent="0.25">
      <c r="A1484" s="60"/>
      <c r="B1484" s="61"/>
      <c r="C1484" s="61"/>
      <c r="D1484" s="62"/>
      <c r="E1484" s="41"/>
      <c r="F1484" s="41"/>
      <c r="G1484" s="41"/>
      <c r="H1484" s="37"/>
      <c r="I1484" s="43"/>
    </row>
    <row r="1485" spans="1:9" x14ac:dyDescent="0.25">
      <c r="A1485" s="60"/>
      <c r="B1485" s="61"/>
      <c r="C1485" s="61"/>
      <c r="D1485" s="62"/>
      <c r="E1485" s="41"/>
      <c r="F1485" s="41"/>
      <c r="G1485" s="41"/>
      <c r="H1485" s="37"/>
      <c r="I1485" s="43"/>
    </row>
    <row r="1486" spans="1:9" hidden="1" x14ac:dyDescent="0.25">
      <c r="A1486" s="60"/>
      <c r="B1486" s="61"/>
      <c r="C1486" s="61"/>
      <c r="D1486" s="62"/>
      <c r="E1486" s="41"/>
      <c r="F1486" s="41"/>
      <c r="G1486" s="41"/>
      <c r="H1486" s="37"/>
      <c r="I1486" s="43"/>
    </row>
    <row r="1487" spans="1:9" hidden="1" x14ac:dyDescent="0.25">
      <c r="A1487" s="60"/>
      <c r="B1487" s="61"/>
      <c r="C1487" s="61"/>
      <c r="D1487" s="62"/>
      <c r="E1487" s="41"/>
      <c r="F1487" s="41"/>
      <c r="G1487" s="41"/>
      <c r="H1487" s="37"/>
      <c r="I1487" s="43"/>
    </row>
    <row r="1488" spans="1:9" hidden="1" x14ac:dyDescent="0.25">
      <c r="A1488" s="60"/>
      <c r="B1488" s="61"/>
      <c r="C1488" s="61"/>
      <c r="D1488" s="62"/>
      <c r="E1488" s="41"/>
      <c r="F1488" s="41"/>
      <c r="G1488" s="41"/>
      <c r="H1488" s="37"/>
      <c r="I1488" s="43"/>
    </row>
    <row r="1489" spans="1:9" hidden="1" x14ac:dyDescent="0.25">
      <c r="A1489" s="60"/>
      <c r="B1489" s="61"/>
      <c r="C1489" s="61"/>
      <c r="D1489" s="62"/>
      <c r="E1489" s="41"/>
      <c r="F1489" s="41"/>
      <c r="G1489" s="41"/>
      <c r="H1489" s="37"/>
      <c r="I1489" s="43"/>
    </row>
    <row r="1490" spans="1:9" hidden="1" x14ac:dyDescent="0.25">
      <c r="A1490" s="60"/>
      <c r="B1490" s="61"/>
      <c r="C1490" s="61"/>
      <c r="D1490" s="62"/>
      <c r="E1490" s="41"/>
      <c r="F1490" s="41"/>
      <c r="G1490" s="41"/>
      <c r="H1490" s="37"/>
      <c r="I1490" s="43"/>
    </row>
    <row r="1491" spans="1:9" hidden="1" x14ac:dyDescent="0.25">
      <c r="A1491" s="60"/>
      <c r="B1491" s="61"/>
      <c r="C1491" s="61"/>
      <c r="D1491" s="62"/>
      <c r="E1491" s="41"/>
      <c r="F1491" s="41"/>
      <c r="G1491" s="41"/>
      <c r="H1491" s="37"/>
      <c r="I1491" s="43"/>
    </row>
    <row r="1492" spans="1:9" hidden="1" x14ac:dyDescent="0.25">
      <c r="A1492" s="60"/>
      <c r="B1492" s="61"/>
      <c r="C1492" s="61"/>
      <c r="D1492" s="62"/>
      <c r="E1492" s="41"/>
      <c r="F1492" s="41"/>
      <c r="G1492" s="41"/>
      <c r="H1492" s="37"/>
      <c r="I1492" s="43"/>
    </row>
    <row r="1493" spans="1:9" hidden="1" x14ac:dyDescent="0.25">
      <c r="A1493" s="60"/>
      <c r="B1493" s="61"/>
      <c r="C1493" s="61"/>
      <c r="D1493" s="62"/>
      <c r="E1493" s="41"/>
      <c r="F1493" s="41"/>
      <c r="G1493" s="41"/>
      <c r="H1493" s="37"/>
      <c r="I1493" s="43"/>
    </row>
    <row r="1494" spans="1:9" hidden="1" x14ac:dyDescent="0.25">
      <c r="A1494" s="60"/>
      <c r="B1494" s="61"/>
      <c r="C1494" s="61"/>
      <c r="D1494" s="62"/>
      <c r="E1494" s="41"/>
      <c r="F1494" s="41"/>
      <c r="G1494" s="41"/>
      <c r="H1494" s="37"/>
      <c r="I1494" s="43"/>
    </row>
    <row r="1495" spans="1:9" hidden="1" x14ac:dyDescent="0.25">
      <c r="A1495" s="60"/>
      <c r="B1495" s="61"/>
      <c r="C1495" s="61"/>
      <c r="D1495" s="62"/>
      <c r="E1495" s="41"/>
      <c r="F1495" s="41"/>
      <c r="G1495" s="41"/>
      <c r="H1495" s="37"/>
      <c r="I1495" s="43"/>
    </row>
    <row r="1496" spans="1:9" hidden="1" x14ac:dyDescent="0.25">
      <c r="A1496" s="60"/>
      <c r="B1496" s="61"/>
      <c r="C1496" s="61"/>
      <c r="D1496" s="62"/>
      <c r="E1496" s="41"/>
      <c r="F1496" s="41"/>
      <c r="G1496" s="41"/>
      <c r="H1496" s="37"/>
      <c r="I1496" s="43"/>
    </row>
    <row r="1497" spans="1:9" hidden="1" x14ac:dyDescent="0.25">
      <c r="A1497" s="60"/>
      <c r="B1497" s="61"/>
      <c r="C1497" s="61"/>
      <c r="D1497" s="62"/>
      <c r="E1497" s="41"/>
      <c r="F1497" s="41"/>
      <c r="G1497" s="41"/>
      <c r="H1497" s="37"/>
      <c r="I1497" s="43"/>
    </row>
    <row r="1498" spans="1:9" hidden="1" x14ac:dyDescent="0.25">
      <c r="A1498" s="60"/>
      <c r="B1498" s="61"/>
      <c r="C1498" s="61"/>
      <c r="D1498" s="62"/>
      <c r="E1498" s="41"/>
      <c r="F1498" s="41"/>
      <c r="G1498" s="41"/>
      <c r="H1498" s="37"/>
      <c r="I1498" s="43"/>
    </row>
    <row r="1499" spans="1:9" x14ac:dyDescent="0.25">
      <c r="A1499" s="60"/>
      <c r="B1499" s="61"/>
      <c r="C1499" s="61"/>
      <c r="D1499" s="62"/>
      <c r="E1499" s="41"/>
      <c r="F1499" s="41"/>
      <c r="G1499" s="41"/>
      <c r="H1499" s="37"/>
      <c r="I1499" s="43"/>
    </row>
    <row r="1500" spans="1:9" x14ac:dyDescent="0.25">
      <c r="A1500" s="60"/>
      <c r="B1500" s="61"/>
      <c r="C1500" s="61"/>
      <c r="D1500" s="62"/>
      <c r="E1500" s="41"/>
      <c r="F1500" s="41"/>
      <c r="G1500" s="41"/>
      <c r="H1500" s="37"/>
      <c r="I1500" s="43"/>
    </row>
    <row r="1501" spans="1:9" x14ac:dyDescent="0.25">
      <c r="A1501" s="60"/>
      <c r="B1501" s="61"/>
      <c r="C1501" s="61"/>
      <c r="D1501" s="62"/>
      <c r="E1501" s="41"/>
      <c r="F1501" s="41"/>
      <c r="G1501" s="41"/>
      <c r="H1501" s="37"/>
      <c r="I1501" s="43"/>
    </row>
    <row r="1502" spans="1:9" x14ac:dyDescent="0.25">
      <c r="A1502" s="60"/>
      <c r="B1502" s="61"/>
      <c r="C1502" s="61"/>
      <c r="D1502" s="62"/>
      <c r="E1502" s="41"/>
      <c r="F1502" s="41"/>
      <c r="G1502" s="41"/>
      <c r="H1502" s="37"/>
      <c r="I1502" s="43"/>
    </row>
    <row r="1503" spans="1:9" x14ac:dyDescent="0.25">
      <c r="A1503" s="60"/>
      <c r="B1503" s="61"/>
      <c r="C1503" s="61"/>
      <c r="D1503" s="62"/>
      <c r="E1503" s="41"/>
      <c r="F1503" s="41"/>
      <c r="G1503" s="41"/>
      <c r="H1503" s="37"/>
      <c r="I1503" s="43"/>
    </row>
    <row r="1504" spans="1:9" x14ac:dyDescent="0.25">
      <c r="A1504" s="60"/>
      <c r="B1504" s="61"/>
      <c r="C1504" s="61"/>
      <c r="D1504" s="62"/>
      <c r="E1504" s="41"/>
      <c r="F1504" s="41"/>
      <c r="G1504" s="41"/>
      <c r="H1504" s="37"/>
      <c r="I1504" s="43"/>
    </row>
    <row r="1505" spans="1:9" x14ac:dyDescent="0.25">
      <c r="A1505" s="60"/>
      <c r="B1505" s="61"/>
      <c r="C1505" s="61"/>
      <c r="D1505" s="62"/>
      <c r="E1505" s="41"/>
      <c r="F1505" s="41"/>
      <c r="G1505" s="41"/>
      <c r="H1505" s="37"/>
      <c r="I1505" s="43"/>
    </row>
    <row r="1506" spans="1:9" x14ac:dyDescent="0.25">
      <c r="A1506" s="60"/>
      <c r="B1506" s="61"/>
      <c r="C1506" s="61"/>
      <c r="D1506" s="62"/>
      <c r="E1506" s="41"/>
      <c r="F1506" s="41"/>
      <c r="G1506" s="41"/>
      <c r="H1506" s="37"/>
      <c r="I1506" s="43"/>
    </row>
    <row r="1507" spans="1:9" x14ac:dyDescent="0.25">
      <c r="A1507" s="60"/>
      <c r="B1507" s="61"/>
      <c r="C1507" s="61"/>
      <c r="D1507" s="62"/>
      <c r="E1507" s="41"/>
      <c r="F1507" s="41"/>
      <c r="G1507" s="41"/>
      <c r="H1507" s="37"/>
      <c r="I1507" s="43"/>
    </row>
    <row r="1508" spans="1:9" x14ac:dyDescent="0.25">
      <c r="A1508" s="60"/>
      <c r="B1508" s="61"/>
      <c r="C1508" s="61"/>
      <c r="D1508" s="62"/>
      <c r="E1508" s="41"/>
      <c r="F1508" s="41"/>
      <c r="G1508" s="41"/>
      <c r="H1508" s="37"/>
      <c r="I1508" s="43"/>
    </row>
    <row r="1509" spans="1:9" x14ac:dyDescent="0.25">
      <c r="A1509" s="60"/>
      <c r="B1509" s="61"/>
      <c r="C1509" s="61"/>
      <c r="D1509" s="62"/>
      <c r="E1509" s="41"/>
      <c r="F1509" s="41"/>
      <c r="G1509" s="41"/>
      <c r="H1509" s="37"/>
      <c r="I1509" s="43"/>
    </row>
    <row r="1510" spans="1:9" x14ac:dyDescent="0.25">
      <c r="A1510" s="60"/>
      <c r="B1510" s="61"/>
      <c r="C1510" s="61"/>
      <c r="D1510" s="62"/>
      <c r="E1510" s="41"/>
      <c r="F1510" s="41"/>
      <c r="G1510" s="41"/>
      <c r="H1510" s="37"/>
      <c r="I1510" s="43"/>
    </row>
    <row r="1511" spans="1:9" hidden="1" x14ac:dyDescent="0.25">
      <c r="A1511" s="60"/>
      <c r="B1511" s="61"/>
      <c r="C1511" s="61"/>
      <c r="D1511" s="62"/>
      <c r="E1511" s="41"/>
      <c r="F1511" s="41"/>
      <c r="G1511" s="41"/>
      <c r="H1511" s="37"/>
      <c r="I1511" s="43"/>
    </row>
    <row r="1512" spans="1:9" hidden="1" x14ac:dyDescent="0.25">
      <c r="A1512" s="60"/>
      <c r="B1512" s="61"/>
      <c r="C1512" s="61"/>
      <c r="D1512" s="62"/>
      <c r="E1512" s="41"/>
      <c r="F1512" s="41"/>
      <c r="G1512" s="41"/>
      <c r="H1512" s="37"/>
      <c r="I1512" s="43"/>
    </row>
    <row r="1513" spans="1:9" hidden="1" x14ac:dyDescent="0.25">
      <c r="A1513" s="60"/>
      <c r="B1513" s="61"/>
      <c r="C1513" s="61"/>
      <c r="D1513" s="62"/>
      <c r="E1513" s="41"/>
      <c r="F1513" s="41"/>
      <c r="G1513" s="41"/>
      <c r="H1513" s="37"/>
      <c r="I1513" s="43"/>
    </row>
    <row r="1514" spans="1:9" hidden="1" x14ac:dyDescent="0.25">
      <c r="A1514" s="60"/>
      <c r="B1514" s="61"/>
      <c r="C1514" s="61"/>
      <c r="D1514" s="62"/>
      <c r="E1514" s="41"/>
      <c r="F1514" s="41"/>
      <c r="G1514" s="41"/>
      <c r="H1514" s="37"/>
      <c r="I1514" s="43"/>
    </row>
    <row r="1515" spans="1:9" hidden="1" x14ac:dyDescent="0.25">
      <c r="A1515" s="60"/>
      <c r="B1515" s="61"/>
      <c r="C1515" s="61"/>
      <c r="D1515" s="62"/>
      <c r="E1515" s="41"/>
      <c r="F1515" s="41"/>
      <c r="G1515" s="41"/>
      <c r="H1515" s="37"/>
      <c r="I1515" s="43"/>
    </row>
    <row r="1516" spans="1:9" hidden="1" x14ac:dyDescent="0.25">
      <c r="A1516" s="60"/>
      <c r="B1516" s="61"/>
      <c r="C1516" s="61"/>
      <c r="D1516" s="62"/>
      <c r="E1516" s="41"/>
      <c r="F1516" s="41"/>
      <c r="G1516" s="41"/>
      <c r="H1516" s="37"/>
      <c r="I1516" s="43"/>
    </row>
    <row r="1517" spans="1:9" hidden="1" x14ac:dyDescent="0.25">
      <c r="A1517" s="60"/>
      <c r="B1517" s="61"/>
      <c r="C1517" s="61"/>
      <c r="D1517" s="62"/>
      <c r="E1517" s="41"/>
      <c r="F1517" s="41"/>
      <c r="G1517" s="41"/>
      <c r="H1517" s="37"/>
      <c r="I1517" s="43"/>
    </row>
    <row r="1518" spans="1:9" hidden="1" x14ac:dyDescent="0.25">
      <c r="A1518" s="60"/>
      <c r="B1518" s="61"/>
      <c r="C1518" s="61"/>
      <c r="D1518" s="62"/>
      <c r="E1518" s="41"/>
      <c r="F1518" s="41"/>
      <c r="G1518" s="41"/>
      <c r="H1518" s="37"/>
      <c r="I1518" s="43"/>
    </row>
    <row r="1519" spans="1:9" hidden="1" x14ac:dyDescent="0.25">
      <c r="A1519" s="60"/>
      <c r="B1519" s="61"/>
      <c r="C1519" s="61"/>
      <c r="D1519" s="62"/>
      <c r="E1519" s="41"/>
      <c r="F1519" s="41"/>
      <c r="G1519" s="41"/>
      <c r="H1519" s="37"/>
      <c r="I1519" s="43"/>
    </row>
    <row r="1520" spans="1:9" hidden="1" x14ac:dyDescent="0.25">
      <c r="A1520" s="60"/>
      <c r="B1520" s="61"/>
      <c r="C1520" s="61"/>
      <c r="D1520" s="62"/>
      <c r="E1520" s="41"/>
      <c r="F1520" s="41"/>
      <c r="G1520" s="41"/>
      <c r="H1520" s="37"/>
      <c r="I1520" s="43"/>
    </row>
    <row r="1521" spans="1:9" hidden="1" x14ac:dyDescent="0.25">
      <c r="A1521" s="60"/>
      <c r="B1521" s="61"/>
      <c r="C1521" s="61"/>
      <c r="D1521" s="62"/>
      <c r="E1521" s="41"/>
      <c r="F1521" s="41"/>
      <c r="G1521" s="41"/>
      <c r="H1521" s="37"/>
      <c r="I1521" s="43"/>
    </row>
    <row r="1522" spans="1:9" hidden="1" x14ac:dyDescent="0.25">
      <c r="A1522" s="60"/>
      <c r="B1522" s="61"/>
      <c r="C1522" s="61"/>
      <c r="D1522" s="62"/>
      <c r="E1522" s="41"/>
      <c r="F1522" s="41"/>
      <c r="G1522" s="41"/>
      <c r="H1522" s="37"/>
      <c r="I1522" s="43"/>
    </row>
    <row r="1523" spans="1:9" hidden="1" x14ac:dyDescent="0.25">
      <c r="A1523" s="60"/>
      <c r="B1523" s="61"/>
      <c r="C1523" s="61"/>
      <c r="D1523" s="62"/>
      <c r="E1523" s="41"/>
      <c r="F1523" s="41"/>
      <c r="G1523" s="41"/>
      <c r="H1523" s="37"/>
      <c r="I1523" s="43"/>
    </row>
    <row r="1524" spans="1:9" x14ac:dyDescent="0.25">
      <c r="A1524" s="60"/>
      <c r="B1524" s="61"/>
      <c r="C1524" s="61"/>
      <c r="D1524" s="62"/>
      <c r="E1524" s="41"/>
      <c r="F1524" s="41"/>
      <c r="G1524" s="41"/>
      <c r="H1524" s="37"/>
      <c r="I1524" s="43"/>
    </row>
    <row r="1525" spans="1:9" x14ac:dyDescent="0.25">
      <c r="A1525" s="60"/>
      <c r="B1525" s="61"/>
      <c r="C1525" s="61"/>
      <c r="D1525" s="62"/>
      <c r="E1525" s="41"/>
      <c r="F1525" s="41"/>
      <c r="G1525" s="41"/>
      <c r="H1525" s="37"/>
      <c r="I1525" s="43"/>
    </row>
    <row r="1526" spans="1:9" x14ac:dyDescent="0.25">
      <c r="A1526" s="60"/>
      <c r="B1526" s="61"/>
      <c r="C1526" s="61"/>
      <c r="D1526" s="62"/>
      <c r="E1526" s="41"/>
      <c r="F1526" s="41"/>
      <c r="G1526" s="41"/>
      <c r="H1526" s="37"/>
      <c r="I1526" s="43"/>
    </row>
    <row r="1527" spans="1:9" x14ac:dyDescent="0.25">
      <c r="A1527" s="60"/>
      <c r="B1527" s="61"/>
      <c r="C1527" s="61"/>
      <c r="D1527" s="62"/>
      <c r="E1527" s="41"/>
      <c r="F1527" s="41"/>
      <c r="G1527" s="41"/>
      <c r="H1527" s="37"/>
      <c r="I1527" s="43"/>
    </row>
    <row r="1528" spans="1:9" x14ac:dyDescent="0.25">
      <c r="A1528" s="60"/>
      <c r="B1528" s="61"/>
      <c r="C1528" s="61"/>
      <c r="D1528" s="62"/>
      <c r="E1528" s="41"/>
      <c r="F1528" s="41"/>
      <c r="G1528" s="41"/>
      <c r="H1528" s="37"/>
      <c r="I1528" s="43"/>
    </row>
    <row r="1529" spans="1:9" x14ac:dyDescent="0.25">
      <c r="A1529" s="60"/>
      <c r="B1529" s="61"/>
      <c r="C1529" s="61"/>
      <c r="D1529" s="62"/>
      <c r="E1529" s="41"/>
      <c r="F1529" s="41"/>
      <c r="G1529" s="41"/>
      <c r="H1529" s="37"/>
      <c r="I1529" s="43"/>
    </row>
    <row r="1530" spans="1:9" x14ac:dyDescent="0.25">
      <c r="A1530" s="60"/>
      <c r="B1530" s="61"/>
      <c r="C1530" s="61"/>
      <c r="D1530" s="62"/>
      <c r="E1530" s="41"/>
      <c r="F1530" s="41"/>
      <c r="G1530" s="41"/>
      <c r="H1530" s="37"/>
      <c r="I1530" s="43"/>
    </row>
    <row r="1531" spans="1:9" x14ac:dyDescent="0.25">
      <c r="A1531" s="60"/>
      <c r="B1531" s="61"/>
      <c r="C1531" s="61"/>
      <c r="D1531" s="62"/>
      <c r="E1531" s="41"/>
      <c r="F1531" s="41"/>
      <c r="G1531" s="41"/>
      <c r="H1531" s="37"/>
      <c r="I1531" s="43"/>
    </row>
    <row r="1532" spans="1:9" x14ac:dyDescent="0.25">
      <c r="A1532" s="60"/>
      <c r="B1532" s="61"/>
      <c r="C1532" s="61"/>
      <c r="D1532" s="62"/>
      <c r="E1532" s="41"/>
      <c r="F1532" s="41"/>
      <c r="G1532" s="41"/>
      <c r="H1532" s="37"/>
      <c r="I1532" s="43"/>
    </row>
    <row r="1533" spans="1:9" x14ac:dyDescent="0.25">
      <c r="A1533" s="60"/>
      <c r="B1533" s="61"/>
      <c r="C1533" s="61"/>
      <c r="D1533" s="62"/>
      <c r="E1533" s="41"/>
      <c r="F1533" s="41"/>
      <c r="G1533" s="41"/>
      <c r="H1533" s="37"/>
      <c r="I1533" s="43"/>
    </row>
    <row r="1534" spans="1:9" x14ac:dyDescent="0.25">
      <c r="A1534" s="60"/>
      <c r="B1534" s="61"/>
      <c r="C1534" s="61"/>
      <c r="D1534" s="62"/>
      <c r="E1534" s="41"/>
      <c r="F1534" s="41"/>
      <c r="G1534" s="41"/>
      <c r="H1534" s="37"/>
      <c r="I1534" s="43"/>
    </row>
    <row r="1535" spans="1:9" x14ac:dyDescent="0.25">
      <c r="A1535" s="60"/>
      <c r="B1535" s="61"/>
      <c r="C1535" s="61"/>
      <c r="D1535" s="62"/>
      <c r="E1535" s="41"/>
      <c r="F1535" s="41"/>
      <c r="G1535" s="41"/>
      <c r="H1535" s="37"/>
      <c r="I1535" s="43"/>
    </row>
    <row r="1536" spans="1:9" hidden="1" x14ac:dyDescent="0.25">
      <c r="A1536" s="60"/>
      <c r="B1536" s="61"/>
      <c r="C1536" s="61"/>
      <c r="D1536" s="62"/>
      <c r="E1536" s="41"/>
      <c r="F1536" s="41"/>
      <c r="G1536" s="41"/>
      <c r="H1536" s="37"/>
      <c r="I1536" s="43"/>
    </row>
    <row r="1537" spans="1:9" hidden="1" x14ac:dyDescent="0.25">
      <c r="A1537" s="60"/>
      <c r="B1537" s="61"/>
      <c r="C1537" s="61"/>
      <c r="D1537" s="62"/>
      <c r="E1537" s="41"/>
      <c r="F1537" s="41"/>
      <c r="G1537" s="41"/>
      <c r="H1537" s="37"/>
      <c r="I1537" s="43"/>
    </row>
    <row r="1538" spans="1:9" hidden="1" x14ac:dyDescent="0.25">
      <c r="A1538" s="60"/>
      <c r="B1538" s="61"/>
      <c r="C1538" s="61"/>
      <c r="D1538" s="62"/>
      <c r="E1538" s="41"/>
      <c r="F1538" s="41"/>
      <c r="G1538" s="41"/>
      <c r="H1538" s="37"/>
      <c r="I1538" s="43"/>
    </row>
    <row r="1539" spans="1:9" hidden="1" x14ac:dyDescent="0.25">
      <c r="A1539" s="60"/>
      <c r="B1539" s="61"/>
      <c r="C1539" s="61"/>
      <c r="D1539" s="62"/>
      <c r="E1539" s="41"/>
      <c r="F1539" s="41"/>
      <c r="G1539" s="41"/>
      <c r="H1539" s="37"/>
      <c r="I1539" s="43"/>
    </row>
    <row r="1540" spans="1:9" hidden="1" x14ac:dyDescent="0.25">
      <c r="A1540" s="60"/>
      <c r="B1540" s="61"/>
      <c r="C1540" s="61"/>
      <c r="D1540" s="62"/>
      <c r="E1540" s="41"/>
      <c r="F1540" s="41"/>
      <c r="G1540" s="41"/>
      <c r="H1540" s="37"/>
      <c r="I1540" s="43"/>
    </row>
    <row r="1541" spans="1:9" hidden="1" x14ac:dyDescent="0.25">
      <c r="A1541" s="60"/>
      <c r="B1541" s="61"/>
      <c r="C1541" s="61"/>
      <c r="D1541" s="62"/>
      <c r="E1541" s="41"/>
      <c r="F1541" s="41"/>
      <c r="G1541" s="41"/>
      <c r="H1541" s="37"/>
      <c r="I1541" s="43"/>
    </row>
    <row r="1542" spans="1:9" hidden="1" x14ac:dyDescent="0.25">
      <c r="A1542" s="60"/>
      <c r="B1542" s="61"/>
      <c r="C1542" s="61"/>
      <c r="D1542" s="62"/>
      <c r="E1542" s="41"/>
      <c r="F1542" s="41"/>
      <c r="G1542" s="41"/>
      <c r="H1542" s="37"/>
      <c r="I1542" s="43"/>
    </row>
    <row r="1543" spans="1:9" hidden="1" x14ac:dyDescent="0.25">
      <c r="A1543" s="60"/>
      <c r="B1543" s="61"/>
      <c r="C1543" s="61"/>
      <c r="D1543" s="62"/>
      <c r="E1543" s="41"/>
      <c r="F1543" s="41"/>
      <c r="G1543" s="41"/>
      <c r="H1543" s="37"/>
      <c r="I1543" s="43"/>
    </row>
    <row r="1544" spans="1:9" hidden="1" x14ac:dyDescent="0.25">
      <c r="A1544" s="60"/>
      <c r="B1544" s="61"/>
      <c r="C1544" s="61"/>
      <c r="D1544" s="62"/>
      <c r="E1544" s="41"/>
      <c r="F1544" s="41"/>
      <c r="G1544" s="41"/>
      <c r="H1544" s="37"/>
      <c r="I1544" s="43"/>
    </row>
    <row r="1545" spans="1:9" hidden="1" x14ac:dyDescent="0.25">
      <c r="A1545" s="60"/>
      <c r="B1545" s="61"/>
      <c r="C1545" s="61"/>
      <c r="D1545" s="62"/>
      <c r="E1545" s="41"/>
      <c r="F1545" s="41"/>
      <c r="G1545" s="41"/>
      <c r="H1545" s="37"/>
      <c r="I1545" s="43"/>
    </row>
    <row r="1546" spans="1:9" hidden="1" x14ac:dyDescent="0.25">
      <c r="A1546" s="60"/>
      <c r="B1546" s="61"/>
      <c r="C1546" s="61"/>
      <c r="D1546" s="62"/>
      <c r="E1546" s="41"/>
      <c r="F1546" s="41"/>
      <c r="G1546" s="41"/>
      <c r="H1546" s="37"/>
      <c r="I1546" s="43"/>
    </row>
    <row r="1547" spans="1:9" hidden="1" x14ac:dyDescent="0.25">
      <c r="A1547" s="60"/>
      <c r="B1547" s="61"/>
      <c r="C1547" s="61"/>
      <c r="D1547" s="62"/>
      <c r="E1547" s="41"/>
      <c r="F1547" s="41"/>
      <c r="G1547" s="41"/>
      <c r="H1547" s="37"/>
      <c r="I1547" s="43"/>
    </row>
    <row r="1548" spans="1:9" hidden="1" x14ac:dyDescent="0.25">
      <c r="A1548" s="60"/>
      <c r="B1548" s="61"/>
      <c r="C1548" s="61"/>
      <c r="D1548" s="62"/>
      <c r="E1548" s="41"/>
      <c r="F1548" s="41"/>
      <c r="G1548" s="41"/>
      <c r="H1548" s="37"/>
      <c r="I1548" s="43"/>
    </row>
    <row r="1549" spans="1:9" x14ac:dyDescent="0.25">
      <c r="A1549" s="60"/>
      <c r="B1549" s="61"/>
      <c r="C1549" s="61"/>
      <c r="D1549" s="62"/>
      <c r="E1549" s="41"/>
      <c r="F1549" s="41"/>
      <c r="G1549" s="41"/>
      <c r="H1549" s="37"/>
      <c r="I1549" s="43"/>
    </row>
    <row r="1550" spans="1:9" x14ac:dyDescent="0.25">
      <c r="A1550" s="60"/>
      <c r="B1550" s="61"/>
      <c r="C1550" s="61"/>
      <c r="D1550" s="62"/>
      <c r="E1550" s="41"/>
      <c r="F1550" s="41"/>
      <c r="G1550" s="41"/>
      <c r="H1550" s="37"/>
      <c r="I1550" s="43"/>
    </row>
    <row r="1551" spans="1:9" x14ac:dyDescent="0.25">
      <c r="A1551" s="60"/>
      <c r="B1551" s="61"/>
      <c r="C1551" s="61"/>
      <c r="D1551" s="62"/>
      <c r="E1551" s="41"/>
      <c r="F1551" s="41"/>
      <c r="G1551" s="41"/>
      <c r="H1551" s="37"/>
      <c r="I1551" s="43"/>
    </row>
    <row r="1552" spans="1:9" x14ac:dyDescent="0.25">
      <c r="A1552" s="60"/>
      <c r="B1552" s="61"/>
      <c r="C1552" s="61"/>
      <c r="D1552" s="62"/>
      <c r="E1552" s="41"/>
      <c r="F1552" s="41"/>
      <c r="G1552" s="41"/>
      <c r="H1552" s="37"/>
      <c r="I1552" s="43"/>
    </row>
    <row r="1553" spans="1:9" x14ac:dyDescent="0.25">
      <c r="A1553" s="60"/>
      <c r="B1553" s="61"/>
      <c r="C1553" s="61"/>
      <c r="D1553" s="62"/>
      <c r="E1553" s="41"/>
      <c r="F1553" s="41"/>
      <c r="G1553" s="41"/>
      <c r="H1553" s="37"/>
      <c r="I1553" s="43"/>
    </row>
    <row r="1554" spans="1:9" x14ac:dyDescent="0.25">
      <c r="A1554" s="60"/>
      <c r="B1554" s="61"/>
      <c r="C1554" s="61"/>
      <c r="D1554" s="62"/>
      <c r="E1554" s="41"/>
      <c r="F1554" s="41"/>
      <c r="G1554" s="41"/>
      <c r="H1554" s="37"/>
      <c r="I1554" s="43"/>
    </row>
    <row r="1555" spans="1:9" x14ac:dyDescent="0.25">
      <c r="A1555" s="60"/>
      <c r="B1555" s="61"/>
      <c r="C1555" s="61"/>
      <c r="D1555" s="62"/>
      <c r="E1555" s="41"/>
      <c r="F1555" s="41"/>
      <c r="G1555" s="41"/>
      <c r="H1555" s="37"/>
      <c r="I1555" s="43"/>
    </row>
    <row r="1556" spans="1:9" x14ac:dyDescent="0.25">
      <c r="A1556" s="60"/>
      <c r="B1556" s="61"/>
      <c r="C1556" s="61"/>
      <c r="D1556" s="62"/>
      <c r="E1556" s="41"/>
      <c r="F1556" s="41"/>
      <c r="G1556" s="41"/>
      <c r="H1556" s="37"/>
      <c r="I1556" s="43"/>
    </row>
    <row r="1557" spans="1:9" x14ac:dyDescent="0.25">
      <c r="A1557" s="60"/>
      <c r="B1557" s="61"/>
      <c r="C1557" s="61"/>
      <c r="D1557" s="62"/>
      <c r="E1557" s="41"/>
      <c r="F1557" s="41"/>
      <c r="G1557" s="41"/>
      <c r="H1557" s="37"/>
      <c r="I1557" s="43"/>
    </row>
    <row r="1558" spans="1:9" x14ac:dyDescent="0.25">
      <c r="A1558" s="60"/>
      <c r="B1558" s="61"/>
      <c r="C1558" s="61"/>
      <c r="D1558" s="62"/>
      <c r="E1558" s="41"/>
      <c r="F1558" s="41"/>
      <c r="G1558" s="41"/>
      <c r="H1558" s="37"/>
      <c r="I1558" s="43"/>
    </row>
    <row r="1559" spans="1:9" x14ac:dyDescent="0.25">
      <c r="A1559" s="60"/>
      <c r="B1559" s="61"/>
      <c r="C1559" s="61"/>
      <c r="D1559" s="62"/>
      <c r="E1559" s="41"/>
      <c r="F1559" s="41"/>
      <c r="G1559" s="41"/>
      <c r="H1559" s="37"/>
      <c r="I1559" s="43"/>
    </row>
    <row r="1560" spans="1:9" x14ac:dyDescent="0.25">
      <c r="A1560" s="60"/>
      <c r="B1560" s="61"/>
      <c r="C1560" s="61"/>
      <c r="D1560" s="62"/>
      <c r="E1560" s="41"/>
      <c r="F1560" s="41"/>
      <c r="G1560" s="41"/>
      <c r="H1560" s="37"/>
      <c r="I1560" s="43"/>
    </row>
    <row r="1561" spans="1:9" hidden="1" x14ac:dyDescent="0.25">
      <c r="A1561" s="60"/>
      <c r="B1561" s="61"/>
      <c r="C1561" s="61"/>
      <c r="D1561" s="62"/>
      <c r="E1561" s="41"/>
      <c r="F1561" s="41"/>
      <c r="G1561" s="41"/>
      <c r="H1561" s="37"/>
      <c r="I1561" s="43"/>
    </row>
    <row r="1562" spans="1:9" hidden="1" x14ac:dyDescent="0.25">
      <c r="A1562" s="60"/>
      <c r="B1562" s="61"/>
      <c r="C1562" s="61"/>
      <c r="D1562" s="62"/>
      <c r="E1562" s="41"/>
      <c r="F1562" s="41"/>
      <c r="G1562" s="41"/>
      <c r="H1562" s="37"/>
      <c r="I1562" s="43"/>
    </row>
    <row r="1563" spans="1:9" hidden="1" x14ac:dyDescent="0.25">
      <c r="A1563" s="60"/>
      <c r="B1563" s="61"/>
      <c r="C1563" s="61"/>
      <c r="D1563" s="62"/>
      <c r="E1563" s="41"/>
      <c r="F1563" s="41"/>
      <c r="G1563" s="41"/>
      <c r="H1563" s="37"/>
      <c r="I1563" s="43"/>
    </row>
    <row r="1564" spans="1:9" hidden="1" x14ac:dyDescent="0.25">
      <c r="A1564" s="60"/>
      <c r="B1564" s="61"/>
      <c r="C1564" s="61"/>
      <c r="D1564" s="62"/>
      <c r="E1564" s="41"/>
      <c r="F1564" s="41"/>
      <c r="G1564" s="41"/>
      <c r="H1564" s="37"/>
      <c r="I1564" s="43"/>
    </row>
    <row r="1565" spans="1:9" hidden="1" x14ac:dyDescent="0.25">
      <c r="A1565" s="60"/>
      <c r="B1565" s="61"/>
      <c r="C1565" s="61"/>
      <c r="D1565" s="62"/>
      <c r="E1565" s="41"/>
      <c r="F1565" s="41"/>
      <c r="G1565" s="41"/>
      <c r="H1565" s="37"/>
      <c r="I1565" s="43"/>
    </row>
    <row r="1566" spans="1:9" hidden="1" x14ac:dyDescent="0.25">
      <c r="A1566" s="60"/>
      <c r="B1566" s="61"/>
      <c r="C1566" s="61"/>
      <c r="D1566" s="62"/>
      <c r="E1566" s="41"/>
      <c r="F1566" s="41"/>
      <c r="G1566" s="41"/>
      <c r="H1566" s="37"/>
      <c r="I1566" s="43"/>
    </row>
    <row r="1567" spans="1:9" hidden="1" x14ac:dyDescent="0.25">
      <c r="A1567" s="60"/>
      <c r="B1567" s="61"/>
      <c r="C1567" s="61"/>
      <c r="D1567" s="62"/>
      <c r="E1567" s="41"/>
      <c r="F1567" s="41"/>
      <c r="G1567" s="41"/>
      <c r="H1567" s="37"/>
      <c r="I1567" s="43"/>
    </row>
    <row r="1568" spans="1:9" hidden="1" x14ac:dyDescent="0.25">
      <c r="A1568" s="60"/>
      <c r="B1568" s="61"/>
      <c r="C1568" s="61"/>
      <c r="D1568" s="62"/>
      <c r="E1568" s="41"/>
      <c r="F1568" s="41"/>
      <c r="G1568" s="41"/>
      <c r="H1568" s="37"/>
      <c r="I1568" s="43"/>
    </row>
    <row r="1569" spans="1:9" hidden="1" x14ac:dyDescent="0.25">
      <c r="A1569" s="60"/>
      <c r="B1569" s="61"/>
      <c r="C1569" s="61"/>
      <c r="D1569" s="62"/>
      <c r="E1569" s="41"/>
      <c r="F1569" s="41"/>
      <c r="G1569" s="41"/>
      <c r="H1569" s="37"/>
      <c r="I1569" s="43"/>
    </row>
    <row r="1570" spans="1:9" hidden="1" x14ac:dyDescent="0.25">
      <c r="A1570" s="60"/>
      <c r="B1570" s="61"/>
      <c r="C1570" s="61"/>
      <c r="D1570" s="62"/>
      <c r="E1570" s="41"/>
      <c r="F1570" s="41"/>
      <c r="G1570" s="41"/>
      <c r="H1570" s="37"/>
      <c r="I1570" s="43"/>
    </row>
    <row r="1571" spans="1:9" hidden="1" x14ac:dyDescent="0.25">
      <c r="A1571" s="60"/>
      <c r="B1571" s="61"/>
      <c r="C1571" s="61"/>
      <c r="D1571" s="62"/>
      <c r="E1571" s="41"/>
      <c r="F1571" s="41"/>
      <c r="G1571" s="41"/>
      <c r="H1571" s="37"/>
      <c r="I1571" s="43"/>
    </row>
    <row r="1572" spans="1:9" hidden="1" x14ac:dyDescent="0.25">
      <c r="A1572" s="60"/>
      <c r="B1572" s="61"/>
      <c r="C1572" s="61"/>
      <c r="D1572" s="62"/>
      <c r="E1572" s="41"/>
      <c r="F1572" s="41"/>
      <c r="G1572" s="41"/>
      <c r="H1572" s="37"/>
      <c r="I1572" s="43"/>
    </row>
    <row r="1573" spans="1:9" hidden="1" x14ac:dyDescent="0.25">
      <c r="A1573" s="60"/>
      <c r="B1573" s="61"/>
      <c r="C1573" s="61"/>
      <c r="D1573" s="62"/>
      <c r="E1573" s="41"/>
      <c r="F1573" s="41"/>
      <c r="G1573" s="41"/>
      <c r="H1573" s="37"/>
      <c r="I1573" s="43"/>
    </row>
    <row r="1574" spans="1:9" x14ac:dyDescent="0.25">
      <c r="A1574" s="60"/>
      <c r="B1574" s="61"/>
      <c r="C1574" s="61"/>
      <c r="D1574" s="62"/>
      <c r="E1574" s="41"/>
      <c r="F1574" s="41"/>
      <c r="G1574" s="41"/>
      <c r="H1574" s="37"/>
      <c r="I1574" s="43"/>
    </row>
    <row r="1575" spans="1:9" x14ac:dyDescent="0.25">
      <c r="A1575" s="60"/>
      <c r="B1575" s="61"/>
      <c r="C1575" s="61"/>
      <c r="D1575" s="62"/>
      <c r="E1575" s="41"/>
      <c r="F1575" s="41"/>
      <c r="G1575" s="41"/>
      <c r="H1575" s="37"/>
      <c r="I1575" s="43"/>
    </row>
    <row r="1576" spans="1:9" x14ac:dyDescent="0.25">
      <c r="A1576" s="60"/>
      <c r="B1576" s="61"/>
      <c r="C1576" s="61"/>
      <c r="D1576" s="62"/>
      <c r="E1576" s="41"/>
      <c r="F1576" s="41"/>
      <c r="G1576" s="41"/>
      <c r="H1576" s="37"/>
      <c r="I1576" s="43"/>
    </row>
    <row r="1577" spans="1:9" x14ac:dyDescent="0.25">
      <c r="A1577" s="60"/>
      <c r="B1577" s="61"/>
      <c r="C1577" s="61"/>
      <c r="D1577" s="62"/>
      <c r="E1577" s="41"/>
      <c r="F1577" s="41"/>
      <c r="G1577" s="41"/>
      <c r="H1577" s="37"/>
      <c r="I1577" s="43"/>
    </row>
    <row r="1578" spans="1:9" x14ac:dyDescent="0.25">
      <c r="A1578" s="60"/>
      <c r="B1578" s="61"/>
      <c r="C1578" s="61"/>
      <c r="D1578" s="62"/>
      <c r="E1578" s="41"/>
      <c r="F1578" s="41"/>
      <c r="G1578" s="41"/>
      <c r="H1578" s="37"/>
      <c r="I1578" s="43"/>
    </row>
    <row r="1579" spans="1:9" x14ac:dyDescent="0.25">
      <c r="A1579" s="60"/>
      <c r="B1579" s="61"/>
      <c r="C1579" s="61"/>
      <c r="D1579" s="62"/>
      <c r="E1579" s="41"/>
      <c r="F1579" s="41"/>
      <c r="G1579" s="41"/>
      <c r="H1579" s="37"/>
      <c r="I1579" s="43"/>
    </row>
    <row r="1580" spans="1:9" x14ac:dyDescent="0.25">
      <c r="A1580" s="60"/>
      <c r="B1580" s="61"/>
      <c r="C1580" s="61"/>
      <c r="D1580" s="62"/>
      <c r="E1580" s="41"/>
      <c r="F1580" s="41"/>
      <c r="G1580" s="41"/>
      <c r="H1580" s="37"/>
      <c r="I1580" s="43"/>
    </row>
    <row r="1581" spans="1:9" x14ac:dyDescent="0.25">
      <c r="A1581" s="60"/>
      <c r="B1581" s="61"/>
      <c r="C1581" s="61"/>
      <c r="D1581" s="62"/>
      <c r="E1581" s="41"/>
      <c r="F1581" s="41"/>
      <c r="G1581" s="41"/>
      <c r="H1581" s="37"/>
      <c r="I1581" s="43"/>
    </row>
    <row r="1582" spans="1:9" x14ac:dyDescent="0.25">
      <c r="A1582" s="60"/>
      <c r="B1582" s="61"/>
      <c r="C1582" s="61"/>
      <c r="D1582" s="62"/>
      <c r="E1582" s="41"/>
      <c r="F1582" s="41"/>
      <c r="G1582" s="41"/>
      <c r="H1582" s="37"/>
      <c r="I1582" s="43"/>
    </row>
    <row r="1583" spans="1:9" x14ac:dyDescent="0.25">
      <c r="A1583" s="60"/>
      <c r="B1583" s="61"/>
      <c r="C1583" s="61"/>
      <c r="D1583" s="62"/>
      <c r="E1583" s="41"/>
      <c r="F1583" s="41"/>
      <c r="G1583" s="41"/>
      <c r="H1583" s="37"/>
      <c r="I1583" s="43"/>
    </row>
    <row r="1584" spans="1:9" x14ac:dyDescent="0.25">
      <c r="A1584" s="60"/>
      <c r="B1584" s="61"/>
      <c r="C1584" s="61"/>
      <c r="D1584" s="62"/>
      <c r="E1584" s="41"/>
      <c r="F1584" s="41"/>
      <c r="G1584" s="41"/>
      <c r="H1584" s="37"/>
      <c r="I1584" s="43"/>
    </row>
    <row r="1585" spans="1:9" x14ac:dyDescent="0.25">
      <c r="A1585" s="60"/>
      <c r="B1585" s="61"/>
      <c r="C1585" s="61"/>
      <c r="D1585" s="62"/>
      <c r="E1585" s="41"/>
      <c r="F1585" s="41"/>
      <c r="G1585" s="41"/>
      <c r="H1585" s="37"/>
      <c r="I1585" s="43"/>
    </row>
    <row r="1586" spans="1:9" hidden="1" x14ac:dyDescent="0.25">
      <c r="A1586" s="60"/>
      <c r="B1586" s="61"/>
      <c r="C1586" s="61"/>
      <c r="D1586" s="62"/>
      <c r="E1586" s="41"/>
      <c r="F1586" s="41"/>
      <c r="G1586" s="41"/>
      <c r="H1586" s="37"/>
      <c r="I1586" s="43"/>
    </row>
    <row r="1587" spans="1:9" hidden="1" x14ac:dyDescent="0.25">
      <c r="A1587" s="60"/>
      <c r="B1587" s="61"/>
      <c r="C1587" s="61"/>
      <c r="D1587" s="62"/>
      <c r="E1587" s="41"/>
      <c r="F1587" s="41"/>
      <c r="G1587" s="41"/>
      <c r="H1587" s="37"/>
      <c r="I1587" s="43"/>
    </row>
    <row r="1588" spans="1:9" hidden="1" x14ac:dyDescent="0.25">
      <c r="A1588" s="60"/>
      <c r="B1588" s="61"/>
      <c r="C1588" s="61"/>
      <c r="D1588" s="62"/>
      <c r="E1588" s="41"/>
      <c r="F1588" s="41"/>
      <c r="G1588" s="41"/>
      <c r="H1588" s="37"/>
      <c r="I1588" s="43"/>
    </row>
    <row r="1589" spans="1:9" hidden="1" x14ac:dyDescent="0.25">
      <c r="A1589" s="60"/>
      <c r="B1589" s="61"/>
      <c r="C1589" s="61"/>
      <c r="D1589" s="62"/>
      <c r="E1589" s="41"/>
      <c r="F1589" s="41"/>
      <c r="G1589" s="41"/>
      <c r="H1589" s="37"/>
      <c r="I1589" s="43"/>
    </row>
    <row r="1590" spans="1:9" hidden="1" x14ac:dyDescent="0.25">
      <c r="A1590" s="60"/>
      <c r="B1590" s="61"/>
      <c r="C1590" s="61"/>
      <c r="D1590" s="62"/>
      <c r="E1590" s="41"/>
      <c r="F1590" s="41"/>
      <c r="G1590" s="41"/>
      <c r="H1590" s="37"/>
      <c r="I1590" s="43"/>
    </row>
    <row r="1591" spans="1:9" hidden="1" x14ac:dyDescent="0.25">
      <c r="A1591" s="60"/>
      <c r="B1591" s="61"/>
      <c r="C1591" s="61"/>
      <c r="D1591" s="62"/>
      <c r="E1591" s="41"/>
      <c r="F1591" s="41"/>
      <c r="G1591" s="41"/>
      <c r="H1591" s="37"/>
      <c r="I1591" s="43"/>
    </row>
    <row r="1592" spans="1:9" hidden="1" x14ac:dyDescent="0.25">
      <c r="A1592" s="60"/>
      <c r="B1592" s="61"/>
      <c r="C1592" s="61"/>
      <c r="D1592" s="62"/>
      <c r="E1592" s="41"/>
      <c r="F1592" s="41"/>
      <c r="G1592" s="41"/>
      <c r="H1592" s="37"/>
      <c r="I1592" s="43"/>
    </row>
    <row r="1593" spans="1:9" hidden="1" x14ac:dyDescent="0.25">
      <c r="A1593" s="60"/>
      <c r="B1593" s="61"/>
      <c r="C1593" s="61"/>
      <c r="D1593" s="62"/>
      <c r="E1593" s="41"/>
      <c r="F1593" s="41"/>
      <c r="G1593" s="41"/>
      <c r="H1593" s="37"/>
      <c r="I1593" s="43"/>
    </row>
    <row r="1594" spans="1:9" hidden="1" x14ac:dyDescent="0.25">
      <c r="A1594" s="60"/>
      <c r="B1594" s="61"/>
      <c r="C1594" s="61"/>
      <c r="D1594" s="62"/>
      <c r="E1594" s="41"/>
      <c r="F1594" s="41"/>
      <c r="G1594" s="41"/>
      <c r="H1594" s="37"/>
      <c r="I1594" s="43"/>
    </row>
    <row r="1595" spans="1:9" hidden="1" x14ac:dyDescent="0.25">
      <c r="A1595" s="60"/>
      <c r="B1595" s="61"/>
      <c r="C1595" s="61"/>
      <c r="D1595" s="62"/>
      <c r="E1595" s="41"/>
      <c r="F1595" s="41"/>
      <c r="G1595" s="41"/>
      <c r="H1595" s="37"/>
      <c r="I1595" s="43"/>
    </row>
    <row r="1596" spans="1:9" hidden="1" x14ac:dyDescent="0.25">
      <c r="A1596" s="60"/>
      <c r="B1596" s="61"/>
      <c r="C1596" s="61"/>
      <c r="D1596" s="62"/>
      <c r="E1596" s="41"/>
      <c r="F1596" s="41"/>
      <c r="G1596" s="41"/>
      <c r="H1596" s="37"/>
      <c r="I1596" s="43"/>
    </row>
    <row r="1597" spans="1:9" hidden="1" x14ac:dyDescent="0.25">
      <c r="A1597" s="60"/>
      <c r="B1597" s="61"/>
      <c r="C1597" s="61"/>
      <c r="D1597" s="62"/>
      <c r="E1597" s="41"/>
      <c r="F1597" s="41"/>
      <c r="G1597" s="41"/>
      <c r="H1597" s="37"/>
      <c r="I1597" s="43"/>
    </row>
    <row r="1598" spans="1:9" hidden="1" x14ac:dyDescent="0.25">
      <c r="A1598" s="60"/>
      <c r="B1598" s="61"/>
      <c r="C1598" s="61"/>
      <c r="D1598" s="62"/>
      <c r="E1598" s="41"/>
      <c r="F1598" s="41"/>
      <c r="G1598" s="41"/>
      <c r="H1598" s="37"/>
      <c r="I1598" s="43"/>
    </row>
    <row r="1599" spans="1:9" x14ac:dyDescent="0.25">
      <c r="A1599" s="60"/>
      <c r="B1599" s="61"/>
      <c r="C1599" s="61"/>
      <c r="D1599" s="62"/>
      <c r="E1599" s="41"/>
      <c r="F1599" s="41"/>
      <c r="G1599" s="41"/>
      <c r="H1599" s="37"/>
      <c r="I1599" s="43"/>
    </row>
    <row r="1600" spans="1:9" x14ac:dyDescent="0.25">
      <c r="A1600" s="60"/>
      <c r="B1600" s="61"/>
      <c r="C1600" s="61"/>
      <c r="D1600" s="62"/>
      <c r="E1600" s="41"/>
      <c r="F1600" s="41"/>
      <c r="G1600" s="41"/>
      <c r="H1600" s="37"/>
      <c r="I1600" s="43"/>
    </row>
    <row r="1601" spans="1:9" x14ac:dyDescent="0.25">
      <c r="A1601" s="60"/>
      <c r="B1601" s="61"/>
      <c r="C1601" s="61"/>
      <c r="D1601" s="62"/>
      <c r="E1601" s="41"/>
      <c r="F1601" s="41"/>
      <c r="G1601" s="41"/>
      <c r="H1601" s="37"/>
      <c r="I1601" s="43"/>
    </row>
    <row r="1602" spans="1:9" x14ac:dyDescent="0.25">
      <c r="A1602" s="60"/>
      <c r="B1602" s="61"/>
      <c r="C1602" s="61"/>
      <c r="D1602" s="62"/>
      <c r="E1602" s="41"/>
      <c r="F1602" s="41"/>
      <c r="G1602" s="41"/>
      <c r="H1602" s="37"/>
      <c r="I1602" s="43"/>
    </row>
    <row r="1603" spans="1:9" x14ac:dyDescent="0.25">
      <c r="A1603" s="60"/>
      <c r="B1603" s="61"/>
      <c r="C1603" s="61"/>
      <c r="D1603" s="62"/>
      <c r="E1603" s="41"/>
      <c r="F1603" s="41"/>
      <c r="G1603" s="41"/>
      <c r="H1603" s="37"/>
      <c r="I1603" s="43"/>
    </row>
    <row r="1604" spans="1:9" x14ac:dyDescent="0.25">
      <c r="A1604" s="60"/>
      <c r="B1604" s="61"/>
      <c r="C1604" s="61"/>
      <c r="D1604" s="62"/>
      <c r="E1604" s="41"/>
      <c r="F1604" s="41"/>
      <c r="G1604" s="41"/>
      <c r="H1604" s="37"/>
      <c r="I1604" s="43"/>
    </row>
    <row r="1605" spans="1:9" x14ac:dyDescent="0.25">
      <c r="A1605" s="60"/>
      <c r="B1605" s="61"/>
      <c r="C1605" s="61"/>
      <c r="D1605" s="62"/>
      <c r="E1605" s="41"/>
      <c r="F1605" s="41"/>
      <c r="G1605" s="41"/>
      <c r="H1605" s="37"/>
      <c r="I1605" s="43"/>
    </row>
    <row r="1606" spans="1:9" x14ac:dyDescent="0.25">
      <c r="A1606" s="60"/>
      <c r="B1606" s="61"/>
      <c r="C1606" s="61"/>
      <c r="D1606" s="62"/>
      <c r="E1606" s="41"/>
      <c r="F1606" s="41"/>
      <c r="G1606" s="41"/>
      <c r="H1606" s="37"/>
      <c r="I1606" s="43"/>
    </row>
    <row r="1607" spans="1:9" x14ac:dyDescent="0.25">
      <c r="A1607" s="60"/>
      <c r="B1607" s="61"/>
      <c r="C1607" s="61"/>
      <c r="D1607" s="62"/>
      <c r="E1607" s="41"/>
      <c r="F1607" s="41"/>
      <c r="G1607" s="41"/>
      <c r="H1607" s="37"/>
      <c r="I1607" s="43"/>
    </row>
    <row r="1608" spans="1:9" x14ac:dyDescent="0.25">
      <c r="A1608" s="60"/>
      <c r="B1608" s="61"/>
      <c r="C1608" s="61"/>
      <c r="D1608" s="62"/>
      <c r="E1608" s="41"/>
      <c r="F1608" s="41"/>
      <c r="G1608" s="41"/>
      <c r="H1608" s="37"/>
      <c r="I1608" s="43"/>
    </row>
    <row r="1609" spans="1:9" x14ac:dyDescent="0.25">
      <c r="A1609" s="60"/>
      <c r="B1609" s="61"/>
      <c r="C1609" s="61"/>
      <c r="D1609" s="62"/>
      <c r="E1609" s="41"/>
      <c r="F1609" s="41"/>
      <c r="G1609" s="41"/>
      <c r="H1609" s="37"/>
      <c r="I1609" s="43"/>
    </row>
    <row r="1610" spans="1:9" x14ac:dyDescent="0.25">
      <c r="A1610" s="60"/>
      <c r="B1610" s="61"/>
      <c r="C1610" s="61"/>
      <c r="D1610" s="62"/>
      <c r="E1610" s="41"/>
      <c r="F1610" s="41"/>
      <c r="G1610" s="41"/>
      <c r="H1610" s="37"/>
      <c r="I1610" s="43"/>
    </row>
    <row r="1611" spans="1:9" hidden="1" x14ac:dyDescent="0.25">
      <c r="A1611" s="60"/>
      <c r="B1611" s="61"/>
      <c r="C1611" s="61"/>
      <c r="D1611" s="62"/>
      <c r="E1611" s="41"/>
      <c r="F1611" s="41"/>
      <c r="G1611" s="41"/>
      <c r="H1611" s="37"/>
      <c r="I1611" s="43"/>
    </row>
    <row r="1612" spans="1:9" hidden="1" x14ac:dyDescent="0.25">
      <c r="A1612" s="60"/>
      <c r="B1612" s="61"/>
      <c r="C1612" s="61"/>
      <c r="D1612" s="62"/>
      <c r="E1612" s="41"/>
      <c r="F1612" s="41"/>
      <c r="G1612" s="41"/>
      <c r="H1612" s="37"/>
      <c r="I1612" s="43"/>
    </row>
    <row r="1613" spans="1:9" hidden="1" x14ac:dyDescent="0.25">
      <c r="A1613" s="60"/>
      <c r="B1613" s="61"/>
      <c r="C1613" s="61"/>
      <c r="D1613" s="62"/>
      <c r="E1613" s="41"/>
      <c r="F1613" s="41"/>
      <c r="G1613" s="41"/>
      <c r="H1613" s="37"/>
      <c r="I1613" s="43"/>
    </row>
    <row r="1614" spans="1:9" hidden="1" x14ac:dyDescent="0.25">
      <c r="A1614" s="60"/>
      <c r="B1614" s="61"/>
      <c r="C1614" s="61"/>
      <c r="D1614" s="62"/>
      <c r="E1614" s="41"/>
      <c r="F1614" s="41"/>
      <c r="G1614" s="41"/>
      <c r="H1614" s="37"/>
      <c r="I1614" s="43"/>
    </row>
    <row r="1615" spans="1:9" hidden="1" x14ac:dyDescent="0.25">
      <c r="A1615" s="60"/>
      <c r="B1615" s="61"/>
      <c r="C1615" s="61"/>
      <c r="D1615" s="62"/>
      <c r="E1615" s="41"/>
      <c r="F1615" s="41"/>
      <c r="G1615" s="41"/>
      <c r="H1615" s="37"/>
      <c r="I1615" s="43"/>
    </row>
    <row r="1616" spans="1:9" hidden="1" x14ac:dyDescent="0.25">
      <c r="A1616" s="60"/>
      <c r="B1616" s="61"/>
      <c r="C1616" s="61"/>
      <c r="D1616" s="62"/>
      <c r="E1616" s="41"/>
      <c r="F1616" s="41"/>
      <c r="G1616" s="41"/>
      <c r="H1616" s="37"/>
      <c r="I1616" s="43"/>
    </row>
    <row r="1617" spans="1:9" hidden="1" x14ac:dyDescent="0.25">
      <c r="A1617" s="60"/>
      <c r="B1617" s="61"/>
      <c r="C1617" s="61"/>
      <c r="D1617" s="62"/>
      <c r="E1617" s="41"/>
      <c r="F1617" s="41"/>
      <c r="G1617" s="41"/>
      <c r="H1617" s="37"/>
      <c r="I1617" s="43"/>
    </row>
    <row r="1618" spans="1:9" hidden="1" x14ac:dyDescent="0.25">
      <c r="A1618" s="60"/>
      <c r="B1618" s="61"/>
      <c r="C1618" s="61"/>
      <c r="D1618" s="62"/>
      <c r="E1618" s="41"/>
      <c r="F1618" s="41"/>
      <c r="G1618" s="41"/>
      <c r="H1618" s="37"/>
      <c r="I1618" s="43"/>
    </row>
    <row r="1619" spans="1:9" hidden="1" x14ac:dyDescent="0.25">
      <c r="A1619" s="60"/>
      <c r="B1619" s="61"/>
      <c r="C1619" s="61"/>
      <c r="D1619" s="62"/>
      <c r="E1619" s="41"/>
      <c r="F1619" s="41"/>
      <c r="G1619" s="41"/>
      <c r="H1619" s="37"/>
      <c r="I1619" s="43"/>
    </row>
    <row r="1620" spans="1:9" hidden="1" x14ac:dyDescent="0.25">
      <c r="A1620" s="60"/>
      <c r="B1620" s="61"/>
      <c r="C1620" s="61"/>
      <c r="D1620" s="62"/>
      <c r="E1620" s="41"/>
      <c r="F1620" s="41"/>
      <c r="G1620" s="41"/>
      <c r="H1620" s="37"/>
      <c r="I1620" s="43"/>
    </row>
    <row r="1621" spans="1:9" hidden="1" x14ac:dyDescent="0.25">
      <c r="A1621" s="60"/>
      <c r="B1621" s="61"/>
      <c r="C1621" s="61"/>
      <c r="D1621" s="62"/>
      <c r="E1621" s="41"/>
      <c r="F1621" s="41"/>
      <c r="G1621" s="41"/>
      <c r="H1621" s="37"/>
      <c r="I1621" s="43"/>
    </row>
    <row r="1622" spans="1:9" hidden="1" x14ac:dyDescent="0.25">
      <c r="A1622" s="60"/>
      <c r="B1622" s="61"/>
      <c r="C1622" s="61"/>
      <c r="D1622" s="62"/>
      <c r="E1622" s="41"/>
      <c r="F1622" s="41"/>
      <c r="G1622" s="41"/>
      <c r="H1622" s="37"/>
      <c r="I1622" s="43"/>
    </row>
    <row r="1623" spans="1:9" hidden="1" x14ac:dyDescent="0.25">
      <c r="A1623" s="60"/>
      <c r="B1623" s="61"/>
      <c r="C1623" s="61"/>
      <c r="D1623" s="62"/>
      <c r="E1623" s="41"/>
      <c r="F1623" s="41"/>
      <c r="G1623" s="41"/>
      <c r="H1623" s="37"/>
      <c r="I1623" s="43"/>
    </row>
    <row r="1624" spans="1:9" x14ac:dyDescent="0.25">
      <c r="A1624" s="60"/>
      <c r="B1624" s="61"/>
      <c r="C1624" s="61"/>
      <c r="D1624" s="62"/>
      <c r="E1624" s="41"/>
      <c r="F1624" s="41"/>
      <c r="G1624" s="41"/>
      <c r="H1624" s="37"/>
      <c r="I1624" s="43"/>
    </row>
    <row r="1625" spans="1:9" x14ac:dyDescent="0.25">
      <c r="A1625" s="60"/>
      <c r="B1625" s="61"/>
      <c r="C1625" s="61"/>
      <c r="D1625" s="62"/>
      <c r="E1625" s="41"/>
      <c r="F1625" s="41"/>
      <c r="G1625" s="41"/>
      <c r="H1625" s="37"/>
      <c r="I1625" s="43"/>
    </row>
    <row r="1626" spans="1:9" x14ac:dyDescent="0.25">
      <c r="A1626" s="60"/>
      <c r="B1626" s="61"/>
      <c r="C1626" s="61"/>
      <c r="D1626" s="62"/>
      <c r="E1626" s="41"/>
      <c r="F1626" s="41"/>
      <c r="G1626" s="41"/>
      <c r="H1626" s="37"/>
      <c r="I1626" s="43"/>
    </row>
    <row r="1627" spans="1:9" x14ac:dyDescent="0.25">
      <c r="A1627" s="60"/>
      <c r="B1627" s="61"/>
      <c r="C1627" s="61"/>
      <c r="D1627" s="62"/>
      <c r="E1627" s="41"/>
      <c r="F1627" s="41"/>
      <c r="G1627" s="41"/>
      <c r="H1627" s="37"/>
      <c r="I1627" s="43"/>
    </row>
    <row r="1628" spans="1:9" x14ac:dyDescent="0.25">
      <c r="A1628" s="60"/>
      <c r="B1628" s="61"/>
      <c r="C1628" s="61"/>
      <c r="D1628" s="62"/>
      <c r="E1628" s="41"/>
      <c r="F1628" s="41"/>
      <c r="G1628" s="41"/>
      <c r="H1628" s="37"/>
      <c r="I1628" s="43"/>
    </row>
    <row r="1629" spans="1:9" x14ac:dyDescent="0.25">
      <c r="A1629" s="60"/>
      <c r="B1629" s="61"/>
      <c r="C1629" s="61"/>
      <c r="D1629" s="62"/>
      <c r="E1629" s="41"/>
      <c r="F1629" s="41"/>
      <c r="G1629" s="41"/>
      <c r="H1629" s="37"/>
      <c r="I1629" s="43"/>
    </row>
    <row r="1630" spans="1:9" x14ac:dyDescent="0.25">
      <c r="A1630" s="60"/>
      <c r="B1630" s="61"/>
      <c r="C1630" s="61"/>
      <c r="D1630" s="62"/>
      <c r="E1630" s="41"/>
      <c r="F1630" s="41"/>
      <c r="G1630" s="41"/>
      <c r="H1630" s="37"/>
      <c r="I1630" s="43"/>
    </row>
    <row r="1631" spans="1:9" x14ac:dyDescent="0.25">
      <c r="A1631" s="60"/>
      <c r="B1631" s="61"/>
      <c r="C1631" s="61"/>
      <c r="D1631" s="62"/>
      <c r="E1631" s="41"/>
      <c r="F1631" s="41"/>
      <c r="G1631" s="41"/>
      <c r="H1631" s="37"/>
      <c r="I1631" s="43"/>
    </row>
    <row r="1632" spans="1:9" x14ac:dyDescent="0.25">
      <c r="A1632" s="60"/>
      <c r="B1632" s="61"/>
      <c r="C1632" s="61"/>
      <c r="D1632" s="62"/>
      <c r="E1632" s="41"/>
      <c r="F1632" s="41"/>
      <c r="G1632" s="41"/>
      <c r="H1632" s="37"/>
      <c r="I1632" s="43"/>
    </row>
    <row r="1633" spans="1:9" x14ac:dyDescent="0.25">
      <c r="A1633" s="60"/>
      <c r="B1633" s="61"/>
      <c r="C1633" s="61"/>
      <c r="D1633" s="62"/>
      <c r="E1633" s="41"/>
      <c r="F1633" s="41"/>
      <c r="G1633" s="41"/>
      <c r="H1633" s="37"/>
      <c r="I1633" s="43"/>
    </row>
    <row r="1634" spans="1:9" x14ac:dyDescent="0.25">
      <c r="A1634" s="60"/>
      <c r="B1634" s="61"/>
      <c r="C1634" s="61"/>
      <c r="D1634" s="62"/>
      <c r="E1634" s="41"/>
      <c r="F1634" s="41"/>
      <c r="G1634" s="41"/>
      <c r="H1634" s="37"/>
      <c r="I1634" s="43"/>
    </row>
    <row r="1635" spans="1:9" x14ac:dyDescent="0.25">
      <c r="A1635" s="60"/>
      <c r="B1635" s="61"/>
      <c r="C1635" s="61"/>
      <c r="D1635" s="62"/>
      <c r="E1635" s="41"/>
      <c r="F1635" s="41"/>
      <c r="G1635" s="41"/>
      <c r="H1635" s="37"/>
      <c r="I1635" s="43"/>
    </row>
    <row r="1636" spans="1:9" hidden="1" x14ac:dyDescent="0.25">
      <c r="A1636" s="60"/>
      <c r="B1636" s="61"/>
      <c r="C1636" s="61"/>
      <c r="D1636" s="62"/>
      <c r="E1636" s="41"/>
      <c r="F1636" s="41"/>
      <c r="G1636" s="41"/>
      <c r="H1636" s="37"/>
      <c r="I1636" s="43"/>
    </row>
    <row r="1637" spans="1:9" hidden="1" x14ac:dyDescent="0.25">
      <c r="A1637" s="60"/>
      <c r="B1637" s="61"/>
      <c r="C1637" s="61"/>
      <c r="D1637" s="62"/>
      <c r="E1637" s="41"/>
      <c r="F1637" s="41"/>
      <c r="G1637" s="41"/>
      <c r="H1637" s="37"/>
      <c r="I1637" s="43"/>
    </row>
    <row r="1638" spans="1:9" hidden="1" x14ac:dyDescent="0.25">
      <c r="A1638" s="60"/>
      <c r="B1638" s="61"/>
      <c r="C1638" s="61"/>
      <c r="D1638" s="62"/>
      <c r="E1638" s="41"/>
      <c r="F1638" s="41"/>
      <c r="G1638" s="41"/>
      <c r="H1638" s="37"/>
      <c r="I1638" s="43"/>
    </row>
    <row r="1639" spans="1:9" hidden="1" x14ac:dyDescent="0.25">
      <c r="A1639" s="60"/>
      <c r="B1639" s="61"/>
      <c r="C1639" s="61"/>
      <c r="D1639" s="62"/>
      <c r="E1639" s="41"/>
      <c r="F1639" s="41"/>
      <c r="G1639" s="41"/>
      <c r="H1639" s="37"/>
      <c r="I1639" s="43"/>
    </row>
    <row r="1640" spans="1:9" hidden="1" x14ac:dyDescent="0.25">
      <c r="A1640" s="60"/>
      <c r="B1640" s="61"/>
      <c r="C1640" s="61"/>
      <c r="D1640" s="62"/>
      <c r="E1640" s="41"/>
      <c r="F1640" s="41"/>
      <c r="G1640" s="41"/>
      <c r="H1640" s="37"/>
      <c r="I1640" s="43"/>
    </row>
    <row r="1641" spans="1:9" hidden="1" x14ac:dyDescent="0.25">
      <c r="A1641" s="60"/>
      <c r="B1641" s="61"/>
      <c r="C1641" s="61"/>
      <c r="D1641" s="62"/>
      <c r="E1641" s="41"/>
      <c r="F1641" s="41"/>
      <c r="G1641" s="41"/>
      <c r="H1641" s="37"/>
      <c r="I1641" s="43"/>
    </row>
    <row r="1642" spans="1:9" hidden="1" x14ac:dyDescent="0.25">
      <c r="A1642" s="60"/>
      <c r="B1642" s="61"/>
      <c r="C1642" s="61"/>
      <c r="D1642" s="62"/>
      <c r="E1642" s="41"/>
      <c r="F1642" s="41"/>
      <c r="G1642" s="41"/>
      <c r="H1642" s="37"/>
      <c r="I1642" s="43"/>
    </row>
    <row r="1643" spans="1:9" hidden="1" x14ac:dyDescent="0.25">
      <c r="A1643" s="60"/>
      <c r="B1643" s="61"/>
      <c r="C1643" s="61"/>
      <c r="D1643" s="62"/>
      <c r="E1643" s="41"/>
      <c r="F1643" s="41"/>
      <c r="G1643" s="41"/>
      <c r="H1643" s="37"/>
      <c r="I1643" s="43"/>
    </row>
    <row r="1644" spans="1:9" hidden="1" x14ac:dyDescent="0.25">
      <c r="A1644" s="60"/>
      <c r="B1644" s="61"/>
      <c r="C1644" s="61"/>
      <c r="D1644" s="62"/>
      <c r="E1644" s="41"/>
      <c r="F1644" s="41"/>
      <c r="G1644" s="41"/>
      <c r="H1644" s="37"/>
      <c r="I1644" s="43"/>
    </row>
    <row r="1645" spans="1:9" hidden="1" x14ac:dyDescent="0.25">
      <c r="A1645" s="60"/>
      <c r="B1645" s="61"/>
      <c r="C1645" s="61"/>
      <c r="D1645" s="62"/>
      <c r="E1645" s="41"/>
      <c r="F1645" s="41"/>
      <c r="G1645" s="41"/>
      <c r="H1645" s="37"/>
      <c r="I1645" s="43"/>
    </row>
    <row r="1646" spans="1:9" hidden="1" x14ac:dyDescent="0.25">
      <c r="A1646" s="60"/>
      <c r="B1646" s="61"/>
      <c r="C1646" s="61"/>
      <c r="D1646" s="62"/>
      <c r="E1646" s="41"/>
      <c r="F1646" s="41"/>
      <c r="G1646" s="41"/>
      <c r="H1646" s="37"/>
      <c r="I1646" s="43"/>
    </row>
    <row r="1647" spans="1:9" hidden="1" x14ac:dyDescent="0.25">
      <c r="A1647" s="60"/>
      <c r="B1647" s="61"/>
      <c r="C1647" s="61"/>
      <c r="D1647" s="62"/>
      <c r="E1647" s="41"/>
      <c r="F1647" s="41"/>
      <c r="G1647" s="41"/>
      <c r="H1647" s="37"/>
      <c r="I1647" s="43"/>
    </row>
    <row r="1648" spans="1:9" hidden="1" x14ac:dyDescent="0.25">
      <c r="A1648" s="60"/>
      <c r="B1648" s="61"/>
      <c r="C1648" s="61"/>
      <c r="D1648" s="62"/>
      <c r="E1648" s="41"/>
      <c r="F1648" s="41"/>
      <c r="G1648" s="41"/>
      <c r="H1648" s="37"/>
      <c r="I1648" s="43"/>
    </row>
    <row r="1649" spans="1:9" x14ac:dyDescent="0.25">
      <c r="A1649" s="60"/>
      <c r="B1649" s="61"/>
      <c r="C1649" s="61"/>
      <c r="D1649" s="62"/>
      <c r="E1649" s="41"/>
      <c r="F1649" s="41"/>
      <c r="G1649" s="41"/>
      <c r="H1649" s="37"/>
      <c r="I1649" s="43"/>
    </row>
    <row r="1650" spans="1:9" x14ac:dyDescent="0.25">
      <c r="A1650" s="60"/>
      <c r="B1650" s="61"/>
      <c r="C1650" s="61"/>
      <c r="D1650" s="62"/>
      <c r="E1650" s="41"/>
      <c r="F1650" s="41"/>
      <c r="G1650" s="41"/>
      <c r="H1650" s="37"/>
      <c r="I1650" s="43"/>
    </row>
    <row r="1651" spans="1:9" x14ac:dyDescent="0.25">
      <c r="A1651" s="60"/>
      <c r="B1651" s="61"/>
      <c r="C1651" s="61"/>
      <c r="D1651" s="62"/>
      <c r="E1651" s="41"/>
      <c r="F1651" s="41"/>
      <c r="G1651" s="41"/>
      <c r="H1651" s="37"/>
      <c r="I1651" s="43"/>
    </row>
    <row r="1652" spans="1:9" x14ac:dyDescent="0.25">
      <c r="A1652" s="60"/>
      <c r="B1652" s="61"/>
      <c r="C1652" s="61"/>
      <c r="D1652" s="62"/>
      <c r="E1652" s="41"/>
      <c r="F1652" s="41"/>
      <c r="G1652" s="41"/>
      <c r="H1652" s="37"/>
      <c r="I1652" s="43"/>
    </row>
    <row r="1653" spans="1:9" x14ac:dyDescent="0.25">
      <c r="A1653" s="60"/>
      <c r="B1653" s="61"/>
      <c r="C1653" s="61"/>
      <c r="D1653" s="62"/>
      <c r="E1653" s="41"/>
      <c r="F1653" s="41"/>
      <c r="G1653" s="41"/>
      <c r="H1653" s="37"/>
      <c r="I1653" s="43"/>
    </row>
    <row r="1654" spans="1:9" x14ac:dyDescent="0.25">
      <c r="A1654" s="214" t="s">
        <v>1305</v>
      </c>
      <c r="B1654" s="215"/>
      <c r="C1654" s="215"/>
      <c r="D1654" s="216"/>
      <c r="E1654" s="41"/>
      <c r="F1654" s="41"/>
      <c r="G1654" s="41"/>
      <c r="H1654" s="37"/>
      <c r="I1654" s="43"/>
    </row>
    <row r="1655" spans="1:9" x14ac:dyDescent="0.25">
      <c r="A1655" s="35">
        <f>A1475+1</f>
        <v>1226</v>
      </c>
      <c r="B1655" s="34" t="s">
        <v>1306</v>
      </c>
      <c r="C1655" s="35">
        <v>406</v>
      </c>
      <c r="D1655" s="37" t="s">
        <v>1307</v>
      </c>
      <c r="E1655" s="41">
        <v>6805.9261016949149</v>
      </c>
      <c r="F1655" s="41">
        <v>1225.0666983050846</v>
      </c>
      <c r="G1655" s="41">
        <v>8030.9928</v>
      </c>
      <c r="H1655" s="37" t="s">
        <v>56</v>
      </c>
      <c r="I1655" s="43" t="s">
        <v>1266</v>
      </c>
    </row>
    <row r="1656" spans="1:9" ht="31.5" x14ac:dyDescent="0.25">
      <c r="A1656" s="35">
        <f>A1655+1</f>
        <v>1227</v>
      </c>
      <c r="B1656" s="34" t="s">
        <v>1308</v>
      </c>
      <c r="C1656" s="35">
        <v>406</v>
      </c>
      <c r="D1656" s="37" t="s">
        <v>1309</v>
      </c>
      <c r="E1656" s="41">
        <v>10.488584745762711</v>
      </c>
      <c r="F1656" s="41">
        <v>1.8879452542372881</v>
      </c>
      <c r="G1656" s="41">
        <v>12.376529999999999</v>
      </c>
      <c r="H1656" s="37" t="s">
        <v>56</v>
      </c>
      <c r="I1656" s="43" t="s">
        <v>1266</v>
      </c>
    </row>
    <row r="1657" spans="1:9" ht="31.5" x14ac:dyDescent="0.25">
      <c r="A1657" s="35">
        <f>A1656+1</f>
        <v>1228</v>
      </c>
      <c r="B1657" s="34" t="s">
        <v>1310</v>
      </c>
      <c r="C1657" s="35">
        <v>406</v>
      </c>
      <c r="D1657" s="37" t="s">
        <v>1311</v>
      </c>
      <c r="E1657" s="41">
        <v>13.984779661016951</v>
      </c>
      <c r="F1657" s="41">
        <v>2.5172603389830512</v>
      </c>
      <c r="G1657" s="41">
        <v>16.502040000000001</v>
      </c>
      <c r="H1657" s="37" t="s">
        <v>56</v>
      </c>
      <c r="I1657" s="43" t="s">
        <v>1266</v>
      </c>
    </row>
    <row r="1658" spans="1:9" ht="47.25" x14ac:dyDescent="0.25">
      <c r="A1658" s="35">
        <f>A1657+1</f>
        <v>1229</v>
      </c>
      <c r="B1658" s="34" t="s">
        <v>1312</v>
      </c>
      <c r="C1658" s="35">
        <v>406</v>
      </c>
      <c r="D1658" s="37" t="s">
        <v>1313</v>
      </c>
      <c r="E1658" s="41">
        <v>13.984779661016951</v>
      </c>
      <c r="F1658" s="41">
        <v>2.5172603389830512</v>
      </c>
      <c r="G1658" s="41">
        <v>16.502040000000001</v>
      </c>
      <c r="H1658" s="37" t="s">
        <v>56</v>
      </c>
      <c r="I1658" s="43" t="s">
        <v>1266</v>
      </c>
    </row>
    <row r="1659" spans="1:9" ht="47.25" x14ac:dyDescent="0.25">
      <c r="A1659" s="35">
        <f>A1658+1</f>
        <v>1230</v>
      </c>
      <c r="B1659" s="34" t="s">
        <v>1314</v>
      </c>
      <c r="C1659" s="35">
        <v>406</v>
      </c>
      <c r="D1659" s="37" t="s">
        <v>1315</v>
      </c>
      <c r="E1659" s="41">
        <v>20.977169491525423</v>
      </c>
      <c r="F1659" s="41">
        <v>3.7758905084745762</v>
      </c>
      <c r="G1659" s="41">
        <v>24.753059999999998</v>
      </c>
      <c r="H1659" s="37" t="s">
        <v>56</v>
      </c>
      <c r="I1659" s="43" t="s">
        <v>1266</v>
      </c>
    </row>
    <row r="1660" spans="1:9" x14ac:dyDescent="0.25">
      <c r="A1660" s="214" t="s">
        <v>1316</v>
      </c>
      <c r="B1660" s="215"/>
      <c r="C1660" s="215"/>
      <c r="D1660" s="216"/>
      <c r="E1660" s="41"/>
      <c r="F1660" s="41"/>
      <c r="G1660" s="41"/>
      <c r="H1660" s="37"/>
      <c r="I1660" s="43"/>
    </row>
    <row r="1661" spans="1:9" x14ac:dyDescent="0.25">
      <c r="A1661" s="214" t="s">
        <v>1317</v>
      </c>
      <c r="B1661" s="215"/>
      <c r="C1661" s="215"/>
      <c r="D1661" s="216"/>
      <c r="E1661" s="41"/>
      <c r="F1661" s="41"/>
      <c r="G1661" s="41"/>
      <c r="H1661" s="37"/>
      <c r="I1661" s="43"/>
    </row>
    <row r="1662" spans="1:9" x14ac:dyDescent="0.25">
      <c r="A1662" s="35" t="s">
        <v>908</v>
      </c>
      <c r="B1662" s="206" t="s">
        <v>1318</v>
      </c>
      <c r="C1662" s="207"/>
      <c r="D1662" s="208"/>
      <c r="E1662" s="41"/>
      <c r="F1662" s="41"/>
      <c r="G1662" s="41"/>
      <c r="H1662" s="37"/>
      <c r="I1662" s="43"/>
    </row>
    <row r="1663" spans="1:9" x14ac:dyDescent="0.25">
      <c r="A1663" s="35">
        <f>A1659+1</f>
        <v>1231</v>
      </c>
      <c r="B1663" s="34" t="s">
        <v>1306</v>
      </c>
      <c r="C1663" s="35">
        <v>406</v>
      </c>
      <c r="D1663" s="37" t="s">
        <v>1319</v>
      </c>
      <c r="E1663" s="41">
        <v>3402.9630508474575</v>
      </c>
      <c r="F1663" s="41">
        <v>612.53334915254231</v>
      </c>
      <c r="G1663" s="41">
        <v>4015.4964</v>
      </c>
      <c r="H1663" s="37" t="s">
        <v>56</v>
      </c>
      <c r="I1663" s="43" t="s">
        <v>1266</v>
      </c>
    </row>
    <row r="1664" spans="1:9" ht="31.5" x14ac:dyDescent="0.25">
      <c r="A1664" s="35">
        <f t="shared" ref="A1664:A1672" si="137">SUM(A1663+1)</f>
        <v>1232</v>
      </c>
      <c r="B1664" s="34" t="s">
        <v>1308</v>
      </c>
      <c r="C1664" s="35">
        <v>406</v>
      </c>
      <c r="D1664" s="37" t="s">
        <v>1320</v>
      </c>
      <c r="E1664" s="41">
        <v>5.826991525423729</v>
      </c>
      <c r="F1664" s="41">
        <v>1.0488584745762712</v>
      </c>
      <c r="G1664" s="41">
        <v>6.8758499999999998</v>
      </c>
      <c r="H1664" s="37" t="s">
        <v>56</v>
      </c>
      <c r="I1664" s="43" t="s">
        <v>1266</v>
      </c>
    </row>
    <row r="1665" spans="1:9" ht="31.5" x14ac:dyDescent="0.25">
      <c r="A1665" s="35">
        <f t="shared" si="137"/>
        <v>1233</v>
      </c>
      <c r="B1665" s="34" t="s">
        <v>1310</v>
      </c>
      <c r="C1665" s="35">
        <v>406</v>
      </c>
      <c r="D1665" s="37" t="s">
        <v>1321</v>
      </c>
      <c r="E1665" s="41">
        <v>6.9923898305084755</v>
      </c>
      <c r="F1665" s="41">
        <v>1.2586301694915256</v>
      </c>
      <c r="G1665" s="41">
        <v>8.2510200000000005</v>
      </c>
      <c r="H1665" s="37" t="s">
        <v>56</v>
      </c>
      <c r="I1665" s="43" t="s">
        <v>1266</v>
      </c>
    </row>
    <row r="1666" spans="1:9" ht="47.25" x14ac:dyDescent="0.25">
      <c r="A1666" s="35">
        <f>A1665+1</f>
        <v>1234</v>
      </c>
      <c r="B1666" s="34" t="s">
        <v>1312</v>
      </c>
      <c r="C1666" s="35">
        <v>406</v>
      </c>
      <c r="D1666" s="37" t="s">
        <v>1322</v>
      </c>
      <c r="E1666" s="41">
        <v>1.1653983050847458</v>
      </c>
      <c r="F1666" s="41">
        <v>0.20977169491525427</v>
      </c>
      <c r="G1666" s="41">
        <v>1.3751700000000002</v>
      </c>
      <c r="H1666" s="37" t="s">
        <v>56</v>
      </c>
      <c r="I1666" s="43" t="s">
        <v>1266</v>
      </c>
    </row>
    <row r="1667" spans="1:9" x14ac:dyDescent="0.25">
      <c r="A1667" s="35"/>
      <c r="B1667" s="206" t="s">
        <v>1323</v>
      </c>
      <c r="C1667" s="207"/>
      <c r="D1667" s="208"/>
      <c r="E1667" s="41"/>
      <c r="F1667" s="41"/>
      <c r="G1667" s="41"/>
      <c r="H1667" s="37"/>
      <c r="I1667" s="43"/>
    </row>
    <row r="1668" spans="1:9" ht="31.5" x14ac:dyDescent="0.25">
      <c r="A1668" s="35">
        <f>A1666+1</f>
        <v>1235</v>
      </c>
      <c r="B1668" s="34" t="s">
        <v>1306</v>
      </c>
      <c r="C1668" s="35">
        <v>406</v>
      </c>
      <c r="D1668" s="37" t="s">
        <v>1324</v>
      </c>
      <c r="E1668" s="41">
        <v>5104.4445762711866</v>
      </c>
      <c r="F1668" s="41">
        <v>918.80002372881358</v>
      </c>
      <c r="G1668" s="41">
        <v>6023.2446</v>
      </c>
      <c r="H1668" s="37" t="s">
        <v>56</v>
      </c>
      <c r="I1668" s="43" t="s">
        <v>1266</v>
      </c>
    </row>
    <row r="1669" spans="1:9" ht="31.5" x14ac:dyDescent="0.25">
      <c r="A1669" s="35">
        <f t="shared" si="137"/>
        <v>1236</v>
      </c>
      <c r="B1669" s="34" t="s">
        <v>1308</v>
      </c>
      <c r="C1669" s="35">
        <v>406</v>
      </c>
      <c r="D1669" s="37" t="s">
        <v>1325</v>
      </c>
      <c r="E1669" s="41">
        <v>10.488584745762711</v>
      </c>
      <c r="F1669" s="41">
        <v>1.8879452542372881</v>
      </c>
      <c r="G1669" s="41">
        <v>12.376529999999999</v>
      </c>
      <c r="H1669" s="37" t="s">
        <v>56</v>
      </c>
      <c r="I1669" s="43" t="s">
        <v>1266</v>
      </c>
    </row>
    <row r="1670" spans="1:9" ht="31.5" x14ac:dyDescent="0.25">
      <c r="A1670" s="35">
        <f t="shared" si="137"/>
        <v>1237</v>
      </c>
      <c r="B1670" s="34" t="s">
        <v>1310</v>
      </c>
      <c r="C1670" s="35">
        <v>406</v>
      </c>
      <c r="D1670" s="37" t="s">
        <v>1326</v>
      </c>
      <c r="E1670" s="41">
        <v>12.819381355932205</v>
      </c>
      <c r="F1670" s="41">
        <v>2.3074886440677971</v>
      </c>
      <c r="G1670" s="41">
        <v>15.126870000000002</v>
      </c>
      <c r="H1670" s="37" t="s">
        <v>56</v>
      </c>
      <c r="I1670" s="43" t="s">
        <v>1266</v>
      </c>
    </row>
    <row r="1671" spans="1:9" ht="31.5" x14ac:dyDescent="0.25">
      <c r="A1671" s="35">
        <f t="shared" si="137"/>
        <v>1238</v>
      </c>
      <c r="B1671" s="34" t="s">
        <v>1312</v>
      </c>
      <c r="C1671" s="35">
        <v>406</v>
      </c>
      <c r="D1671" s="37" t="s">
        <v>1327</v>
      </c>
      <c r="E1671" s="41">
        <v>3.4961949152542378</v>
      </c>
      <c r="F1671" s="41">
        <v>0.62931508474576281</v>
      </c>
      <c r="G1671" s="41">
        <v>4.1255100000000002</v>
      </c>
      <c r="H1671" s="37" t="s">
        <v>56</v>
      </c>
      <c r="I1671" s="43" t="s">
        <v>1266</v>
      </c>
    </row>
    <row r="1672" spans="1:9" ht="47.25" x14ac:dyDescent="0.25">
      <c r="A1672" s="35">
        <f t="shared" si="137"/>
        <v>1239</v>
      </c>
      <c r="B1672" s="34" t="s">
        <v>1314</v>
      </c>
      <c r="C1672" s="35">
        <v>406</v>
      </c>
      <c r="D1672" s="37" t="s">
        <v>1328</v>
      </c>
      <c r="E1672" s="41">
        <v>2.3307966101694917</v>
      </c>
      <c r="F1672" s="41">
        <v>0.41954338983050854</v>
      </c>
      <c r="G1672" s="41">
        <v>2.7503400000000005</v>
      </c>
      <c r="H1672" s="37" t="s">
        <v>56</v>
      </c>
      <c r="I1672" s="43" t="s">
        <v>1266</v>
      </c>
    </row>
    <row r="1673" spans="1:9" x14ac:dyDescent="0.25">
      <c r="A1673" s="35" t="s">
        <v>908</v>
      </c>
      <c r="B1673" s="206" t="s">
        <v>1329</v>
      </c>
      <c r="C1673" s="207"/>
      <c r="D1673" s="208"/>
      <c r="E1673" s="41"/>
      <c r="F1673" s="41"/>
      <c r="G1673" s="41"/>
      <c r="H1673" s="37"/>
      <c r="I1673" s="43"/>
    </row>
    <row r="1674" spans="1:9" ht="31.5" x14ac:dyDescent="0.25">
      <c r="A1674" s="35">
        <f>A1672+1</f>
        <v>1240</v>
      </c>
      <c r="B1674" s="34" t="s">
        <v>1306</v>
      </c>
      <c r="C1674" s="35">
        <v>406</v>
      </c>
      <c r="D1674" s="37" t="s">
        <v>1330</v>
      </c>
      <c r="E1674" s="41">
        <v>2552.2222881355933</v>
      </c>
      <c r="F1674" s="41">
        <v>459.40001186440679</v>
      </c>
      <c r="G1674" s="41">
        <v>3011.6223</v>
      </c>
      <c r="H1674" s="37" t="s">
        <v>56</v>
      </c>
      <c r="I1674" s="43" t="s">
        <v>1266</v>
      </c>
    </row>
    <row r="1675" spans="1:9" ht="31.5" x14ac:dyDescent="0.25">
      <c r="A1675" s="35">
        <f>SUM(A1674+1)</f>
        <v>1241</v>
      </c>
      <c r="B1675" s="34" t="s">
        <v>1308</v>
      </c>
      <c r="C1675" s="35">
        <v>406</v>
      </c>
      <c r="D1675" s="37" t="s">
        <v>1331</v>
      </c>
      <c r="E1675" s="41">
        <v>5.826991525423729</v>
      </c>
      <c r="F1675" s="41">
        <v>1.0488584745762712</v>
      </c>
      <c r="G1675" s="41">
        <v>6.8758499999999998</v>
      </c>
      <c r="H1675" s="37" t="s">
        <v>56</v>
      </c>
      <c r="I1675" s="43" t="s">
        <v>1266</v>
      </c>
    </row>
    <row r="1676" spans="1:9" ht="47.25" x14ac:dyDescent="0.25">
      <c r="A1676" s="35">
        <f>SUM(A1675+1)</f>
        <v>1242</v>
      </c>
      <c r="B1676" s="34" t="s">
        <v>1310</v>
      </c>
      <c r="C1676" s="35">
        <v>406</v>
      </c>
      <c r="D1676" s="37" t="s">
        <v>1332</v>
      </c>
      <c r="E1676" s="41">
        <v>6.9923898305084755</v>
      </c>
      <c r="F1676" s="41">
        <v>1.2586301694915256</v>
      </c>
      <c r="G1676" s="41">
        <v>8.2510200000000005</v>
      </c>
      <c r="H1676" s="37" t="s">
        <v>56</v>
      </c>
      <c r="I1676" s="43" t="s">
        <v>1266</v>
      </c>
    </row>
    <row r="1677" spans="1:9" ht="31.5" x14ac:dyDescent="0.25">
      <c r="A1677" s="35">
        <f>SUM(A1676+1)</f>
        <v>1243</v>
      </c>
      <c r="B1677" s="34" t="s">
        <v>1312</v>
      </c>
      <c r="C1677" s="35">
        <v>406</v>
      </c>
      <c r="D1677" s="37" t="s">
        <v>1333</v>
      </c>
      <c r="E1677" s="41">
        <v>2.3307966101694917</v>
      </c>
      <c r="F1677" s="41">
        <v>0.41954338983050854</v>
      </c>
      <c r="G1677" s="41">
        <v>2.7503400000000005</v>
      </c>
      <c r="H1677" s="37" t="s">
        <v>56</v>
      </c>
      <c r="I1677" s="43" t="s">
        <v>1266</v>
      </c>
    </row>
    <row r="1678" spans="1:9" ht="47.25" x14ac:dyDescent="0.25">
      <c r="A1678" s="35">
        <f>SUM(A1677+1)</f>
        <v>1244</v>
      </c>
      <c r="B1678" s="34" t="s">
        <v>1314</v>
      </c>
      <c r="C1678" s="35">
        <v>406</v>
      </c>
      <c r="D1678" s="37" t="s">
        <v>1334</v>
      </c>
      <c r="E1678" s="41">
        <v>1.1653983050847458</v>
      </c>
      <c r="F1678" s="41">
        <v>0.20977169491525427</v>
      </c>
      <c r="G1678" s="41">
        <v>1.3751700000000002</v>
      </c>
      <c r="H1678" s="37" t="s">
        <v>56</v>
      </c>
      <c r="I1678" s="43" t="s">
        <v>1266</v>
      </c>
    </row>
    <row r="1679" spans="1:9" x14ac:dyDescent="0.25">
      <c r="A1679" s="35"/>
      <c r="B1679" s="206" t="s">
        <v>1335</v>
      </c>
      <c r="C1679" s="207"/>
      <c r="D1679" s="208"/>
      <c r="E1679" s="41"/>
      <c r="F1679" s="41"/>
      <c r="G1679" s="41"/>
      <c r="H1679" s="37"/>
      <c r="I1679" s="43"/>
    </row>
    <row r="1680" spans="1:9" ht="31.5" x14ac:dyDescent="0.25">
      <c r="A1680" s="35">
        <f>A1678+1</f>
        <v>1245</v>
      </c>
      <c r="B1680" s="34" t="s">
        <v>1306</v>
      </c>
      <c r="C1680" s="35">
        <v>406</v>
      </c>
      <c r="D1680" s="37" t="s">
        <v>1336</v>
      </c>
      <c r="E1680" s="41">
        <v>5104.4445762711866</v>
      </c>
      <c r="F1680" s="41">
        <v>918.80002372881358</v>
      </c>
      <c r="G1680" s="41">
        <v>6023.2446</v>
      </c>
      <c r="H1680" s="37" t="s">
        <v>56</v>
      </c>
      <c r="I1680" s="43" t="s">
        <v>1266</v>
      </c>
    </row>
    <row r="1681" spans="1:9" ht="31.5" x14ac:dyDescent="0.25">
      <c r="A1681" s="35">
        <f>A1680+1</f>
        <v>1246</v>
      </c>
      <c r="B1681" s="34" t="s">
        <v>1308</v>
      </c>
      <c r="C1681" s="35">
        <v>406</v>
      </c>
      <c r="D1681" s="37" t="s">
        <v>1337</v>
      </c>
      <c r="E1681" s="41">
        <v>4.6615932203389834</v>
      </c>
      <c r="F1681" s="41">
        <v>0.83908677966101708</v>
      </c>
      <c r="G1681" s="41">
        <v>5.5006800000000009</v>
      </c>
      <c r="H1681" s="37" t="s">
        <v>56</v>
      </c>
      <c r="I1681" s="43" t="s">
        <v>1266</v>
      </c>
    </row>
    <row r="1682" spans="1:9" ht="31.5" x14ac:dyDescent="0.25">
      <c r="A1682" s="35">
        <f>A1681+1</f>
        <v>1247</v>
      </c>
      <c r="B1682" s="34" t="s">
        <v>1310</v>
      </c>
      <c r="C1682" s="35">
        <v>406</v>
      </c>
      <c r="D1682" s="37" t="s">
        <v>1338</v>
      </c>
      <c r="E1682" s="41">
        <v>3.4961949152542378</v>
      </c>
      <c r="F1682" s="41">
        <v>0.62931508474576281</v>
      </c>
      <c r="G1682" s="41">
        <v>4.1255100000000002</v>
      </c>
      <c r="H1682" s="37" t="s">
        <v>56</v>
      </c>
      <c r="I1682" s="43" t="s">
        <v>1266</v>
      </c>
    </row>
    <row r="1683" spans="1:9" ht="31.5" x14ac:dyDescent="0.25">
      <c r="A1683" s="35">
        <f>A1682+1</f>
        <v>1248</v>
      </c>
      <c r="B1683" s="34" t="s">
        <v>1312</v>
      </c>
      <c r="C1683" s="35">
        <v>406</v>
      </c>
      <c r="D1683" s="37" t="s">
        <v>1339</v>
      </c>
      <c r="E1683" s="41">
        <v>3.4961949152542378</v>
      </c>
      <c r="F1683" s="41">
        <v>0.62931508474576281</v>
      </c>
      <c r="G1683" s="41">
        <v>4.1255100000000002</v>
      </c>
      <c r="H1683" s="37" t="s">
        <v>56</v>
      </c>
      <c r="I1683" s="43" t="s">
        <v>1266</v>
      </c>
    </row>
    <row r="1684" spans="1:9" ht="47.25" x14ac:dyDescent="0.25">
      <c r="A1684" s="35">
        <f>A1683+1</f>
        <v>1249</v>
      </c>
      <c r="B1684" s="34" t="s">
        <v>1314</v>
      </c>
      <c r="C1684" s="35">
        <v>406</v>
      </c>
      <c r="D1684" s="37" t="s">
        <v>1340</v>
      </c>
      <c r="E1684" s="41">
        <v>1.1653983050847458</v>
      </c>
      <c r="F1684" s="41">
        <v>0.20977169491525427</v>
      </c>
      <c r="G1684" s="41">
        <v>1.3751700000000002</v>
      </c>
      <c r="H1684" s="37" t="s">
        <v>56</v>
      </c>
      <c r="I1684" s="43" t="s">
        <v>1266</v>
      </c>
    </row>
    <row r="1685" spans="1:9" x14ac:dyDescent="0.25">
      <c r="A1685" s="35"/>
      <c r="B1685" s="206" t="s">
        <v>1341</v>
      </c>
      <c r="C1685" s="207"/>
      <c r="D1685" s="208"/>
      <c r="E1685" s="41"/>
      <c r="F1685" s="41"/>
      <c r="G1685" s="41"/>
      <c r="H1685" s="37"/>
      <c r="I1685" s="43"/>
    </row>
    <row r="1686" spans="1:9" ht="31.5" x14ac:dyDescent="0.25">
      <c r="A1686" s="35">
        <f>A1684+1</f>
        <v>1250</v>
      </c>
      <c r="B1686" s="34" t="s">
        <v>1306</v>
      </c>
      <c r="C1686" s="35">
        <v>406</v>
      </c>
      <c r="D1686" s="37" t="s">
        <v>1342</v>
      </c>
      <c r="E1686" s="41">
        <v>8507.4076271186459</v>
      </c>
      <c r="F1686" s="41">
        <v>1531.3333728813564</v>
      </c>
      <c r="G1686" s="41">
        <v>10038.741000000002</v>
      </c>
      <c r="H1686" s="37" t="s">
        <v>56</v>
      </c>
      <c r="I1686" s="43" t="s">
        <v>1266</v>
      </c>
    </row>
    <row r="1687" spans="1:9" ht="31.5" x14ac:dyDescent="0.25">
      <c r="A1687" s="35">
        <f>SUM(A1686+1)</f>
        <v>1251</v>
      </c>
      <c r="B1687" s="34" t="s">
        <v>1308</v>
      </c>
      <c r="C1687" s="35">
        <v>406</v>
      </c>
      <c r="D1687" s="37" t="s">
        <v>1343</v>
      </c>
      <c r="E1687" s="41">
        <v>25.638762711864409</v>
      </c>
      <c r="F1687" s="41">
        <v>4.6149772881355942</v>
      </c>
      <c r="G1687" s="41">
        <v>30.253740000000004</v>
      </c>
      <c r="H1687" s="37" t="s">
        <v>56</v>
      </c>
      <c r="I1687" s="43" t="s">
        <v>1266</v>
      </c>
    </row>
    <row r="1688" spans="1:9" ht="47.25" x14ac:dyDescent="0.25">
      <c r="A1688" s="35">
        <f>SUM(A1687+1)</f>
        <v>1252</v>
      </c>
      <c r="B1688" s="34" t="s">
        <v>1310</v>
      </c>
      <c r="C1688" s="35">
        <v>406</v>
      </c>
      <c r="D1688" s="37" t="s">
        <v>1344</v>
      </c>
      <c r="E1688" s="41">
        <v>34.961949152542374</v>
      </c>
      <c r="F1688" s="41">
        <v>6.2931508474576274</v>
      </c>
      <c r="G1688" s="41">
        <v>41.255099999999999</v>
      </c>
      <c r="H1688" s="37" t="s">
        <v>56</v>
      </c>
      <c r="I1688" s="43" t="s">
        <v>1266</v>
      </c>
    </row>
    <row r="1689" spans="1:9" ht="31.5" x14ac:dyDescent="0.25">
      <c r="A1689" s="35">
        <f>SUM(A1688+1)</f>
        <v>1253</v>
      </c>
      <c r="B1689" s="34" t="s">
        <v>1312</v>
      </c>
      <c r="C1689" s="35">
        <v>406</v>
      </c>
      <c r="D1689" s="37" t="s">
        <v>1345</v>
      </c>
      <c r="E1689" s="41">
        <v>17.480974576271187</v>
      </c>
      <c r="F1689" s="41">
        <v>3.1465754237288137</v>
      </c>
      <c r="G1689" s="41">
        <v>20.627549999999999</v>
      </c>
      <c r="H1689" s="37" t="s">
        <v>56</v>
      </c>
      <c r="I1689" s="43" t="s">
        <v>1266</v>
      </c>
    </row>
    <row r="1690" spans="1:9" ht="47.25" x14ac:dyDescent="0.25">
      <c r="A1690" s="35">
        <f>SUM(A1689+1)</f>
        <v>1254</v>
      </c>
      <c r="B1690" s="34" t="s">
        <v>1314</v>
      </c>
      <c r="C1690" s="35">
        <v>406</v>
      </c>
      <c r="D1690" s="37" t="s">
        <v>1346</v>
      </c>
      <c r="E1690" s="41">
        <v>4.6615932203389834</v>
      </c>
      <c r="F1690" s="41">
        <v>0.83908677966101708</v>
      </c>
      <c r="G1690" s="41">
        <v>5.5006800000000009</v>
      </c>
      <c r="H1690" s="37" t="s">
        <v>56</v>
      </c>
      <c r="I1690" s="43" t="s">
        <v>1266</v>
      </c>
    </row>
    <row r="1691" spans="1:9" x14ac:dyDescent="0.25">
      <c r="A1691" s="35"/>
      <c r="B1691" s="206" t="s">
        <v>1347</v>
      </c>
      <c r="C1691" s="207"/>
      <c r="D1691" s="208"/>
      <c r="E1691" s="41"/>
      <c r="F1691" s="41"/>
      <c r="G1691" s="41"/>
      <c r="H1691" s="37"/>
      <c r="I1691" s="43"/>
    </row>
    <row r="1692" spans="1:9" ht="31.5" x14ac:dyDescent="0.25">
      <c r="A1692" s="35">
        <f>A1690+1</f>
        <v>1255</v>
      </c>
      <c r="B1692" s="34" t="s">
        <v>1306</v>
      </c>
      <c r="C1692" s="35">
        <v>406</v>
      </c>
      <c r="D1692" s="37" t="s">
        <v>1348</v>
      </c>
      <c r="E1692" s="41">
        <v>4253.703813559323</v>
      </c>
      <c r="F1692" s="41">
        <v>765.66668644067818</v>
      </c>
      <c r="G1692" s="41">
        <v>5019.3705000000009</v>
      </c>
      <c r="H1692" s="37" t="s">
        <v>56</v>
      </c>
      <c r="I1692" s="43" t="s">
        <v>1266</v>
      </c>
    </row>
    <row r="1693" spans="1:9" ht="31.5" x14ac:dyDescent="0.25">
      <c r="A1693" s="35">
        <f>A1692+1</f>
        <v>1256</v>
      </c>
      <c r="B1693" s="34" t="s">
        <v>1308</v>
      </c>
      <c r="C1693" s="35">
        <v>406</v>
      </c>
      <c r="D1693" s="37" t="s">
        <v>1349</v>
      </c>
      <c r="E1693" s="41">
        <v>8.1577881355932202</v>
      </c>
      <c r="F1693" s="41">
        <v>1.4684018644067798</v>
      </c>
      <c r="G1693" s="41">
        <v>9.6261899999999994</v>
      </c>
      <c r="H1693" s="37" t="s">
        <v>56</v>
      </c>
      <c r="I1693" s="43" t="s">
        <v>1266</v>
      </c>
    </row>
    <row r="1694" spans="1:9" ht="47.25" x14ac:dyDescent="0.25">
      <c r="A1694" s="35">
        <f>A1693+1</f>
        <v>1257</v>
      </c>
      <c r="B1694" s="34" t="s">
        <v>1310</v>
      </c>
      <c r="C1694" s="35">
        <v>406</v>
      </c>
      <c r="D1694" s="37" t="s">
        <v>1350</v>
      </c>
      <c r="E1694" s="41">
        <v>10.488584745762711</v>
      </c>
      <c r="F1694" s="41">
        <v>1.8879452542372881</v>
      </c>
      <c r="G1694" s="41">
        <v>12.376529999999999</v>
      </c>
      <c r="H1694" s="37" t="s">
        <v>56</v>
      </c>
      <c r="I1694" s="43" t="s">
        <v>1266</v>
      </c>
    </row>
    <row r="1695" spans="1:9" ht="31.5" x14ac:dyDescent="0.25">
      <c r="A1695" s="35">
        <f>A1694+1</f>
        <v>1258</v>
      </c>
      <c r="B1695" s="34" t="s">
        <v>1312</v>
      </c>
      <c r="C1695" s="35">
        <v>406</v>
      </c>
      <c r="D1695" s="37" t="s">
        <v>1351</v>
      </c>
      <c r="E1695" s="41">
        <v>2.3307966101694917</v>
      </c>
      <c r="F1695" s="41">
        <v>0.41954338983050854</v>
      </c>
      <c r="G1695" s="41">
        <v>2.7503400000000005</v>
      </c>
      <c r="H1695" s="37" t="s">
        <v>56</v>
      </c>
      <c r="I1695" s="43" t="s">
        <v>1266</v>
      </c>
    </row>
    <row r="1696" spans="1:9" ht="47.25" x14ac:dyDescent="0.25">
      <c r="A1696" s="35">
        <f>A1695+1</f>
        <v>1259</v>
      </c>
      <c r="B1696" s="34" t="s">
        <v>1314</v>
      </c>
      <c r="C1696" s="35">
        <v>406</v>
      </c>
      <c r="D1696" s="37" t="s">
        <v>1352</v>
      </c>
      <c r="E1696" s="41">
        <v>1.1653983050847458</v>
      </c>
      <c r="F1696" s="41">
        <v>0.20977169491525427</v>
      </c>
      <c r="G1696" s="41">
        <v>1.3751700000000002</v>
      </c>
      <c r="H1696" s="37" t="s">
        <v>56</v>
      </c>
      <c r="I1696" s="43" t="s">
        <v>1266</v>
      </c>
    </row>
    <row r="1697" spans="1:9" x14ac:dyDescent="0.25">
      <c r="A1697" s="35"/>
      <c r="B1697" s="206" t="s">
        <v>1353</v>
      </c>
      <c r="C1697" s="207"/>
      <c r="D1697" s="208"/>
      <c r="E1697" s="41"/>
      <c r="F1697" s="41"/>
      <c r="G1697" s="41"/>
      <c r="H1697" s="37"/>
      <c r="I1697" s="43"/>
    </row>
    <row r="1698" spans="1:9" ht="31.5" x14ac:dyDescent="0.25">
      <c r="A1698" s="35">
        <f>A1696+1</f>
        <v>1260</v>
      </c>
      <c r="B1698" s="34" t="s">
        <v>1306</v>
      </c>
      <c r="C1698" s="35">
        <v>406</v>
      </c>
      <c r="D1698" s="37" t="s">
        <v>1354</v>
      </c>
      <c r="E1698" s="41">
        <v>5104.4445762711866</v>
      </c>
      <c r="F1698" s="41">
        <v>918.80002372881358</v>
      </c>
      <c r="G1698" s="41">
        <v>6023.2446</v>
      </c>
      <c r="H1698" s="37" t="s">
        <v>56</v>
      </c>
      <c r="I1698" s="43" t="s">
        <v>1266</v>
      </c>
    </row>
    <row r="1699" spans="1:9" ht="31.5" x14ac:dyDescent="0.25">
      <c r="A1699" s="35">
        <f>SUM(A1698+1)</f>
        <v>1261</v>
      </c>
      <c r="B1699" s="34" t="s">
        <v>1308</v>
      </c>
      <c r="C1699" s="35">
        <v>406</v>
      </c>
      <c r="D1699" s="37" t="s">
        <v>1355</v>
      </c>
      <c r="E1699" s="41">
        <v>10.488584745762711</v>
      </c>
      <c r="F1699" s="41">
        <v>1.8879452542372881</v>
      </c>
      <c r="G1699" s="41">
        <v>12.376529999999999</v>
      </c>
      <c r="H1699" s="37" t="s">
        <v>56</v>
      </c>
      <c r="I1699" s="43" t="s">
        <v>1266</v>
      </c>
    </row>
    <row r="1700" spans="1:9" ht="47.25" x14ac:dyDescent="0.25">
      <c r="A1700" s="35">
        <f>SUM(A1699+1)</f>
        <v>1262</v>
      </c>
      <c r="B1700" s="34" t="s">
        <v>1310</v>
      </c>
      <c r="C1700" s="35">
        <v>406</v>
      </c>
      <c r="D1700" s="37" t="s">
        <v>1356</v>
      </c>
      <c r="E1700" s="41">
        <v>12.819381355932205</v>
      </c>
      <c r="F1700" s="41">
        <v>2.3074886440677971</v>
      </c>
      <c r="G1700" s="41">
        <v>15.126870000000002</v>
      </c>
      <c r="H1700" s="37" t="s">
        <v>56</v>
      </c>
      <c r="I1700" s="43" t="s">
        <v>1266</v>
      </c>
    </row>
    <row r="1701" spans="1:9" ht="31.5" x14ac:dyDescent="0.25">
      <c r="A1701" s="35">
        <f>SUM(A1700+1)</f>
        <v>1263</v>
      </c>
      <c r="B1701" s="34" t="s">
        <v>1312</v>
      </c>
      <c r="C1701" s="35">
        <v>406</v>
      </c>
      <c r="D1701" s="37" t="s">
        <v>1357</v>
      </c>
      <c r="E1701" s="41">
        <v>3.4961949152542378</v>
      </c>
      <c r="F1701" s="41">
        <v>0.62931508474576281</v>
      </c>
      <c r="G1701" s="41">
        <v>4.1255100000000002</v>
      </c>
      <c r="H1701" s="37" t="s">
        <v>56</v>
      </c>
      <c r="I1701" s="43" t="s">
        <v>1266</v>
      </c>
    </row>
    <row r="1702" spans="1:9" ht="47.25" x14ac:dyDescent="0.25">
      <c r="A1702" s="35">
        <f>SUM(A1701+1)</f>
        <v>1264</v>
      </c>
      <c r="B1702" s="34" t="s">
        <v>1314</v>
      </c>
      <c r="C1702" s="35">
        <v>406</v>
      </c>
      <c r="D1702" s="37" t="s">
        <v>1358</v>
      </c>
      <c r="E1702" s="41">
        <v>2.3307966101694917</v>
      </c>
      <c r="F1702" s="41">
        <v>0.41954338983050854</v>
      </c>
      <c r="G1702" s="41">
        <v>2.7503400000000005</v>
      </c>
      <c r="H1702" s="37" t="s">
        <v>56</v>
      </c>
      <c r="I1702" s="43" t="s">
        <v>1266</v>
      </c>
    </row>
    <row r="1703" spans="1:9" x14ac:dyDescent="0.25">
      <c r="A1703" s="35"/>
      <c r="B1703" s="206" t="s">
        <v>1359</v>
      </c>
      <c r="C1703" s="207"/>
      <c r="D1703" s="208"/>
      <c r="E1703" s="41"/>
      <c r="F1703" s="41"/>
      <c r="G1703" s="41"/>
      <c r="H1703" s="37"/>
      <c r="I1703" s="43"/>
    </row>
    <row r="1704" spans="1:9" ht="31.5" x14ac:dyDescent="0.25">
      <c r="A1704" s="35">
        <f>A1702+1</f>
        <v>1265</v>
      </c>
      <c r="B1704" s="34" t="s">
        <v>1306</v>
      </c>
      <c r="C1704" s="35">
        <v>406</v>
      </c>
      <c r="D1704" s="37" t="s">
        <v>1360</v>
      </c>
      <c r="E1704" s="41">
        <v>1701.4815254237287</v>
      </c>
      <c r="F1704" s="41">
        <v>306.26667457627116</v>
      </c>
      <c r="G1704" s="41">
        <v>2007.7482</v>
      </c>
      <c r="H1704" s="37" t="s">
        <v>56</v>
      </c>
      <c r="I1704" s="43" t="s">
        <v>1266</v>
      </c>
    </row>
    <row r="1705" spans="1:9" ht="31.5" x14ac:dyDescent="0.25">
      <c r="A1705" s="35">
        <f>SUM(A1704+1)</f>
        <v>1266</v>
      </c>
      <c r="B1705" s="34" t="s">
        <v>1308</v>
      </c>
      <c r="C1705" s="35">
        <v>406</v>
      </c>
      <c r="D1705" s="37" t="s">
        <v>1361</v>
      </c>
      <c r="E1705" s="41">
        <v>3.4961949152542378</v>
      </c>
      <c r="F1705" s="41">
        <v>0.62931508474576281</v>
      </c>
      <c r="G1705" s="41">
        <v>4.1255100000000002</v>
      </c>
      <c r="H1705" s="37" t="s">
        <v>56</v>
      </c>
      <c r="I1705" s="43" t="s">
        <v>1266</v>
      </c>
    </row>
    <row r="1706" spans="1:9" ht="47.25" x14ac:dyDescent="0.25">
      <c r="A1706" s="35">
        <f>SUM(A1705+1)</f>
        <v>1267</v>
      </c>
      <c r="B1706" s="34" t="s">
        <v>1310</v>
      </c>
      <c r="C1706" s="35">
        <v>406</v>
      </c>
      <c r="D1706" s="37" t="s">
        <v>1362</v>
      </c>
      <c r="E1706" s="41">
        <v>4.6615932203389834</v>
      </c>
      <c r="F1706" s="41">
        <v>0.83908677966101708</v>
      </c>
      <c r="G1706" s="41">
        <v>5.5006800000000009</v>
      </c>
      <c r="H1706" s="37" t="s">
        <v>56</v>
      </c>
      <c r="I1706" s="43" t="s">
        <v>1266</v>
      </c>
    </row>
    <row r="1707" spans="1:9" ht="31.5" x14ac:dyDescent="0.25">
      <c r="A1707" s="35">
        <f>SUM(A1706+1)</f>
        <v>1268</v>
      </c>
      <c r="B1707" s="34" t="s">
        <v>1312</v>
      </c>
      <c r="C1707" s="35">
        <v>406</v>
      </c>
      <c r="D1707" s="37" t="s">
        <v>1363</v>
      </c>
      <c r="E1707" s="41">
        <v>2.3307966101694917</v>
      </c>
      <c r="F1707" s="41">
        <v>0.41954338983050854</v>
      </c>
      <c r="G1707" s="41">
        <v>2.7503400000000005</v>
      </c>
      <c r="H1707" s="37" t="s">
        <v>56</v>
      </c>
      <c r="I1707" s="43" t="s">
        <v>1266</v>
      </c>
    </row>
    <row r="1708" spans="1:9" ht="47.25" x14ac:dyDescent="0.25">
      <c r="A1708" s="35">
        <f>SUM(A1707+1)</f>
        <v>1269</v>
      </c>
      <c r="B1708" s="34" t="s">
        <v>1314</v>
      </c>
      <c r="C1708" s="35">
        <v>406</v>
      </c>
      <c r="D1708" s="37" t="s">
        <v>1364</v>
      </c>
      <c r="E1708" s="41">
        <v>1.1653983050847458</v>
      </c>
      <c r="F1708" s="41">
        <v>0.20977169491525427</v>
      </c>
      <c r="G1708" s="41">
        <v>1.3751700000000002</v>
      </c>
      <c r="H1708" s="37" t="s">
        <v>56</v>
      </c>
      <c r="I1708" s="43" t="s">
        <v>1266</v>
      </c>
    </row>
    <row r="1709" spans="1:9" x14ac:dyDescent="0.25">
      <c r="A1709" s="35"/>
      <c r="B1709" s="206" t="s">
        <v>1365</v>
      </c>
      <c r="C1709" s="207"/>
      <c r="D1709" s="208"/>
      <c r="E1709" s="41"/>
      <c r="F1709" s="41"/>
      <c r="G1709" s="41"/>
      <c r="H1709" s="37"/>
      <c r="I1709" s="43"/>
    </row>
    <row r="1710" spans="1:9" ht="31.5" x14ac:dyDescent="0.25">
      <c r="A1710" s="35">
        <f>SUM(A1708+1)</f>
        <v>1270</v>
      </c>
      <c r="B1710" s="34" t="s">
        <v>1306</v>
      </c>
      <c r="C1710" s="35">
        <v>406</v>
      </c>
      <c r="D1710" s="37" t="s">
        <v>1366</v>
      </c>
      <c r="E1710" s="41">
        <v>850.74076271186436</v>
      </c>
      <c r="F1710" s="41">
        <v>153.13333728813558</v>
      </c>
      <c r="G1710" s="41">
        <v>1003.8741</v>
      </c>
      <c r="H1710" s="37" t="s">
        <v>56</v>
      </c>
      <c r="I1710" s="43" t="s">
        <v>1266</v>
      </c>
    </row>
    <row r="1711" spans="1:9" ht="31.5" x14ac:dyDescent="0.25">
      <c r="A1711" s="35">
        <f>SUM(A1710+1)</f>
        <v>1271</v>
      </c>
      <c r="B1711" s="34" t="s">
        <v>1308</v>
      </c>
      <c r="C1711" s="35">
        <v>406</v>
      </c>
      <c r="D1711" s="37" t="s">
        <v>1367</v>
      </c>
      <c r="E1711" s="41">
        <v>2.3307966101694917</v>
      </c>
      <c r="F1711" s="41">
        <v>0.41954338983050854</v>
      </c>
      <c r="G1711" s="41">
        <v>2.7503400000000005</v>
      </c>
      <c r="H1711" s="37" t="s">
        <v>56</v>
      </c>
      <c r="I1711" s="43" t="s">
        <v>1266</v>
      </c>
    </row>
    <row r="1712" spans="1:9" ht="47.25" x14ac:dyDescent="0.25">
      <c r="A1712" s="35">
        <f>SUM(A1711+1)</f>
        <v>1272</v>
      </c>
      <c r="B1712" s="34" t="s">
        <v>1310</v>
      </c>
      <c r="C1712" s="35">
        <v>406</v>
      </c>
      <c r="D1712" s="37" t="s">
        <v>1368</v>
      </c>
      <c r="E1712" s="41">
        <v>3.4961949152542378</v>
      </c>
      <c r="F1712" s="41">
        <v>0.62931508474576281</v>
      </c>
      <c r="G1712" s="41">
        <v>4.1255100000000002</v>
      </c>
      <c r="H1712" s="37" t="s">
        <v>56</v>
      </c>
      <c r="I1712" s="43" t="s">
        <v>1266</v>
      </c>
    </row>
    <row r="1713" spans="1:9" ht="31.5" x14ac:dyDescent="0.25">
      <c r="A1713" s="35">
        <f>SUM(A1712+1)</f>
        <v>1273</v>
      </c>
      <c r="B1713" s="34" t="s">
        <v>1312</v>
      </c>
      <c r="C1713" s="35">
        <v>406</v>
      </c>
      <c r="D1713" s="37" t="s">
        <v>1369</v>
      </c>
      <c r="E1713" s="41">
        <v>1.1653983050847458</v>
      </c>
      <c r="F1713" s="41">
        <v>0.20977169491525427</v>
      </c>
      <c r="G1713" s="41">
        <v>1.3751700000000002</v>
      </c>
      <c r="H1713" s="37" t="s">
        <v>56</v>
      </c>
      <c r="I1713" s="43" t="s">
        <v>1266</v>
      </c>
    </row>
    <row r="1714" spans="1:9" ht="47.25" x14ac:dyDescent="0.25">
      <c r="A1714" s="35">
        <f>SUM(A1713+1)</f>
        <v>1274</v>
      </c>
      <c r="B1714" s="34" t="s">
        <v>1314</v>
      </c>
      <c r="C1714" s="35">
        <v>406</v>
      </c>
      <c r="D1714" s="37" t="s">
        <v>1370</v>
      </c>
      <c r="E1714" s="41">
        <v>1.1653983050847458</v>
      </c>
      <c r="F1714" s="41">
        <v>0.20977169491525427</v>
      </c>
      <c r="G1714" s="41">
        <v>1.3751700000000002</v>
      </c>
      <c r="H1714" s="37" t="s">
        <v>56</v>
      </c>
      <c r="I1714" s="43" t="s">
        <v>1266</v>
      </c>
    </row>
    <row r="1715" spans="1:9" x14ac:dyDescent="0.25">
      <c r="A1715" s="35"/>
      <c r="B1715" s="206" t="s">
        <v>1371</v>
      </c>
      <c r="C1715" s="207"/>
      <c r="D1715" s="208"/>
      <c r="E1715" s="41"/>
      <c r="F1715" s="41"/>
      <c r="G1715" s="41"/>
      <c r="H1715" s="37"/>
      <c r="I1715" s="43"/>
    </row>
    <row r="1716" spans="1:9" ht="31.5" x14ac:dyDescent="0.25">
      <c r="A1716" s="35">
        <f>SUM(A1714+1)</f>
        <v>1275</v>
      </c>
      <c r="B1716" s="34" t="s">
        <v>1306</v>
      </c>
      <c r="C1716" s="35">
        <v>406</v>
      </c>
      <c r="D1716" s="37" t="s">
        <v>1372</v>
      </c>
      <c r="E1716" s="41">
        <v>1701.4815254237287</v>
      </c>
      <c r="F1716" s="41">
        <v>306.26667457627116</v>
      </c>
      <c r="G1716" s="41">
        <v>2007.7482</v>
      </c>
      <c r="H1716" s="37" t="s">
        <v>56</v>
      </c>
      <c r="I1716" s="43" t="s">
        <v>1266</v>
      </c>
    </row>
    <row r="1717" spans="1:9" ht="31.5" x14ac:dyDescent="0.25">
      <c r="A1717" s="35">
        <f>SUM(A1716+1)</f>
        <v>1276</v>
      </c>
      <c r="B1717" s="34" t="s">
        <v>1308</v>
      </c>
      <c r="C1717" s="35">
        <v>406</v>
      </c>
      <c r="D1717" s="37" t="s">
        <v>1373</v>
      </c>
      <c r="E1717" s="41">
        <v>3.4961949152542378</v>
      </c>
      <c r="F1717" s="41">
        <v>0.62931508474576281</v>
      </c>
      <c r="G1717" s="41">
        <v>4.1255100000000002</v>
      </c>
      <c r="H1717" s="37" t="s">
        <v>56</v>
      </c>
      <c r="I1717" s="43" t="s">
        <v>1266</v>
      </c>
    </row>
    <row r="1718" spans="1:9" ht="63" x14ac:dyDescent="0.25">
      <c r="A1718" s="35">
        <f>SUM(A1717+1)</f>
        <v>1277</v>
      </c>
      <c r="B1718" s="34" t="s">
        <v>1310</v>
      </c>
      <c r="C1718" s="35">
        <v>406</v>
      </c>
      <c r="D1718" s="37" t="s">
        <v>1374</v>
      </c>
      <c r="E1718" s="41">
        <v>85.074076271186442</v>
      </c>
      <c r="F1718" s="41">
        <v>15.313333728813559</v>
      </c>
      <c r="G1718" s="41">
        <v>100.38741</v>
      </c>
      <c r="H1718" s="37" t="s">
        <v>56</v>
      </c>
      <c r="I1718" s="43" t="s">
        <v>1266</v>
      </c>
    </row>
    <row r="1719" spans="1:9" ht="47.25" x14ac:dyDescent="0.25">
      <c r="A1719" s="35">
        <f>SUM(A1718+1)</f>
        <v>1278</v>
      </c>
      <c r="B1719" s="34" t="s">
        <v>1312</v>
      </c>
      <c r="C1719" s="35">
        <v>406</v>
      </c>
      <c r="D1719" s="37" t="s">
        <v>1375</v>
      </c>
      <c r="E1719" s="41">
        <v>4.6615932203389834</v>
      </c>
      <c r="F1719" s="41">
        <v>0.83908677966101708</v>
      </c>
      <c r="G1719" s="41">
        <v>5.5006800000000009</v>
      </c>
      <c r="H1719" s="37" t="s">
        <v>56</v>
      </c>
      <c r="I1719" s="43" t="s">
        <v>1266</v>
      </c>
    </row>
    <row r="1720" spans="1:9" ht="31.5" x14ac:dyDescent="0.25">
      <c r="A1720" s="35">
        <f>SUM(A1719+1)</f>
        <v>1279</v>
      </c>
      <c r="B1720" s="34" t="s">
        <v>1314</v>
      </c>
      <c r="C1720" s="35">
        <v>406</v>
      </c>
      <c r="D1720" s="37" t="s">
        <v>1376</v>
      </c>
      <c r="E1720" s="41">
        <v>2.3307966101694917</v>
      </c>
      <c r="F1720" s="41">
        <v>0.41954338983050854</v>
      </c>
      <c r="G1720" s="41">
        <v>2.7503400000000005</v>
      </c>
      <c r="H1720" s="37" t="s">
        <v>56</v>
      </c>
      <c r="I1720" s="43" t="s">
        <v>1266</v>
      </c>
    </row>
    <row r="1721" spans="1:9" ht="47.25" x14ac:dyDescent="0.25">
      <c r="A1721" s="35">
        <f>SUM(A1720+1)</f>
        <v>1280</v>
      </c>
      <c r="B1721" s="34" t="s">
        <v>1377</v>
      </c>
      <c r="C1721" s="35">
        <v>406</v>
      </c>
      <c r="D1721" s="37" t="s">
        <v>1378</v>
      </c>
      <c r="E1721" s="41">
        <v>1.1653983050847458</v>
      </c>
      <c r="F1721" s="41">
        <v>0.20977169491525427</v>
      </c>
      <c r="G1721" s="41">
        <v>1.3751700000000002</v>
      </c>
      <c r="H1721" s="37" t="s">
        <v>56</v>
      </c>
      <c r="I1721" s="43" t="s">
        <v>1266</v>
      </c>
    </row>
    <row r="1722" spans="1:9" x14ac:dyDescent="0.25">
      <c r="A1722" s="35"/>
      <c r="B1722" s="206" t="s">
        <v>1379</v>
      </c>
      <c r="C1722" s="207"/>
      <c r="D1722" s="208"/>
      <c r="E1722" s="41"/>
      <c r="F1722" s="41"/>
      <c r="G1722" s="41"/>
      <c r="H1722" s="37"/>
      <c r="I1722" s="43"/>
    </row>
    <row r="1723" spans="1:9" ht="31.5" x14ac:dyDescent="0.25">
      <c r="A1723" s="35">
        <f>A1721+1</f>
        <v>1281</v>
      </c>
      <c r="B1723" s="34" t="s">
        <v>1306</v>
      </c>
      <c r="C1723" s="35">
        <v>406</v>
      </c>
      <c r="D1723" s="37" t="s">
        <v>1380</v>
      </c>
      <c r="E1723" s="41">
        <v>8507.4076271186459</v>
      </c>
      <c r="F1723" s="41">
        <v>1531.3333728813564</v>
      </c>
      <c r="G1723" s="41">
        <v>10038.741000000002</v>
      </c>
      <c r="H1723" s="37" t="s">
        <v>56</v>
      </c>
      <c r="I1723" s="43" t="s">
        <v>1266</v>
      </c>
    </row>
    <row r="1724" spans="1:9" ht="31.5" x14ac:dyDescent="0.25">
      <c r="A1724" s="35">
        <f>SUM(A1723+1)</f>
        <v>1282</v>
      </c>
      <c r="B1724" s="34" t="s">
        <v>1308</v>
      </c>
      <c r="C1724" s="35">
        <v>406</v>
      </c>
      <c r="D1724" s="37" t="s">
        <v>1381</v>
      </c>
      <c r="E1724" s="41">
        <v>170.14815254237288</v>
      </c>
      <c r="F1724" s="41">
        <v>30.626667457627118</v>
      </c>
      <c r="G1724" s="41">
        <v>200.77482000000001</v>
      </c>
      <c r="H1724" s="37" t="s">
        <v>56</v>
      </c>
      <c r="I1724" s="43" t="s">
        <v>1266</v>
      </c>
    </row>
    <row r="1725" spans="1:9" ht="31.5" x14ac:dyDescent="0.25">
      <c r="A1725" s="35">
        <f>SUM(A1724+1)</f>
        <v>1283</v>
      </c>
      <c r="B1725" s="34" t="s">
        <v>1310</v>
      </c>
      <c r="C1725" s="35">
        <v>406</v>
      </c>
      <c r="D1725" s="37" t="s">
        <v>1382</v>
      </c>
      <c r="E1725" s="41">
        <v>213.26788983050847</v>
      </c>
      <c r="F1725" s="41">
        <v>38.388220169491525</v>
      </c>
      <c r="G1725" s="41">
        <v>251.65610999999998</v>
      </c>
      <c r="H1725" s="37" t="s">
        <v>56</v>
      </c>
      <c r="I1725" s="43" t="s">
        <v>1266</v>
      </c>
    </row>
    <row r="1726" spans="1:9" ht="31.5" x14ac:dyDescent="0.25">
      <c r="A1726" s="35">
        <f>SUM(A1725+1)</f>
        <v>1284</v>
      </c>
      <c r="B1726" s="34" t="s">
        <v>1312</v>
      </c>
      <c r="C1726" s="35">
        <v>406</v>
      </c>
      <c r="D1726" s="37" t="s">
        <v>1383</v>
      </c>
      <c r="E1726" s="41">
        <v>128.19381355932205</v>
      </c>
      <c r="F1726" s="41">
        <v>23.074886440677968</v>
      </c>
      <c r="G1726" s="41">
        <v>151.26870000000002</v>
      </c>
      <c r="H1726" s="37" t="s">
        <v>56</v>
      </c>
      <c r="I1726" s="43" t="s">
        <v>1266</v>
      </c>
    </row>
    <row r="1727" spans="1:9" ht="47.25" x14ac:dyDescent="0.25">
      <c r="A1727" s="35">
        <f>SUM(A1726+1)</f>
        <v>1285</v>
      </c>
      <c r="B1727" s="34" t="s">
        <v>1314</v>
      </c>
      <c r="C1727" s="35">
        <v>406</v>
      </c>
      <c r="D1727" s="37" t="s">
        <v>1384</v>
      </c>
      <c r="E1727" s="41">
        <v>22.142567796610169</v>
      </c>
      <c r="F1727" s="41">
        <v>3.9856622033898303</v>
      </c>
      <c r="G1727" s="41">
        <v>26.128229999999999</v>
      </c>
      <c r="H1727" s="37" t="s">
        <v>56</v>
      </c>
      <c r="I1727" s="43" t="s">
        <v>1266</v>
      </c>
    </row>
    <row r="1728" spans="1:9" x14ac:dyDescent="0.25">
      <c r="A1728" s="35"/>
      <c r="B1728" s="206" t="s">
        <v>1385</v>
      </c>
      <c r="C1728" s="207"/>
      <c r="D1728" s="208"/>
      <c r="E1728" s="41"/>
      <c r="F1728" s="41"/>
      <c r="G1728" s="41"/>
      <c r="H1728" s="37"/>
      <c r="I1728" s="43"/>
    </row>
    <row r="1729" spans="1:9" ht="31.5" x14ac:dyDescent="0.25">
      <c r="A1729" s="35">
        <f>A1727+1</f>
        <v>1286</v>
      </c>
      <c r="B1729" s="34" t="s">
        <v>1306</v>
      </c>
      <c r="C1729" s="35">
        <v>406</v>
      </c>
      <c r="D1729" s="37" t="s">
        <v>1386</v>
      </c>
      <c r="E1729" s="41">
        <v>425.37038135593218</v>
      </c>
      <c r="F1729" s="41">
        <v>76.566668644067789</v>
      </c>
      <c r="G1729" s="41">
        <v>501.93705</v>
      </c>
      <c r="H1729" s="37" t="s">
        <v>56</v>
      </c>
      <c r="I1729" s="43" t="s">
        <v>1266</v>
      </c>
    </row>
    <row r="1730" spans="1:9" ht="31.5" x14ac:dyDescent="0.25">
      <c r="A1730" s="35">
        <f>SUM(A1729+1)</f>
        <v>1287</v>
      </c>
      <c r="B1730" s="34" t="s">
        <v>1308</v>
      </c>
      <c r="C1730" s="35">
        <v>406</v>
      </c>
      <c r="D1730" s="37" t="s">
        <v>1387</v>
      </c>
      <c r="E1730" s="41">
        <v>425.37038135593218</v>
      </c>
      <c r="F1730" s="41">
        <v>76.566668644067789</v>
      </c>
      <c r="G1730" s="41">
        <v>501.93705</v>
      </c>
      <c r="H1730" s="37" t="s">
        <v>56</v>
      </c>
      <c r="I1730" s="43" t="s">
        <v>1266</v>
      </c>
    </row>
    <row r="1731" spans="1:9" ht="47.25" x14ac:dyDescent="0.25">
      <c r="A1731" s="35">
        <f>SUM(A1730+1)</f>
        <v>1288</v>
      </c>
      <c r="B1731" s="34" t="s">
        <v>1310</v>
      </c>
      <c r="C1731" s="35">
        <v>406</v>
      </c>
      <c r="D1731" s="37" t="s">
        <v>1388</v>
      </c>
      <c r="E1731" s="41">
        <v>425.37038135593218</v>
      </c>
      <c r="F1731" s="41">
        <v>76.566668644067789</v>
      </c>
      <c r="G1731" s="41">
        <v>501.93705</v>
      </c>
      <c r="H1731" s="37" t="s">
        <v>56</v>
      </c>
      <c r="I1731" s="43" t="s">
        <v>1266</v>
      </c>
    </row>
    <row r="1732" spans="1:9" ht="47.25" x14ac:dyDescent="0.25">
      <c r="A1732" s="35">
        <f>SUM(A1731+1)</f>
        <v>1289</v>
      </c>
      <c r="B1732" s="34" t="s">
        <v>1312</v>
      </c>
      <c r="C1732" s="35">
        <v>406</v>
      </c>
      <c r="D1732" s="37" t="s">
        <v>1389</v>
      </c>
      <c r="E1732" s="41">
        <v>128.19381355932205</v>
      </c>
      <c r="F1732" s="41">
        <v>23.074886440677968</v>
      </c>
      <c r="G1732" s="41">
        <v>151.26870000000002</v>
      </c>
      <c r="H1732" s="37" t="s">
        <v>56</v>
      </c>
      <c r="I1732" s="43" t="s">
        <v>1266</v>
      </c>
    </row>
    <row r="1733" spans="1:9" ht="63" x14ac:dyDescent="0.25">
      <c r="A1733" s="35">
        <f>SUM(A1732+1)</f>
        <v>1290</v>
      </c>
      <c r="B1733" s="34" t="s">
        <v>1314</v>
      </c>
      <c r="C1733" s="35">
        <v>406</v>
      </c>
      <c r="D1733" s="37" t="s">
        <v>1390</v>
      </c>
      <c r="E1733" s="41">
        <v>8507.4076271186459</v>
      </c>
      <c r="F1733" s="41">
        <v>1531.3333728813564</v>
      </c>
      <c r="G1733" s="41">
        <v>10038.741000000002</v>
      </c>
      <c r="H1733" s="37" t="s">
        <v>56</v>
      </c>
      <c r="I1733" s="43" t="s">
        <v>1266</v>
      </c>
    </row>
    <row r="1734" spans="1:9" x14ac:dyDescent="0.25">
      <c r="A1734" s="35"/>
      <c r="B1734" s="206" t="s">
        <v>1391</v>
      </c>
      <c r="C1734" s="207"/>
      <c r="D1734" s="208"/>
      <c r="E1734" s="41"/>
      <c r="F1734" s="41"/>
      <c r="G1734" s="41"/>
      <c r="H1734" s="37"/>
      <c r="I1734" s="43"/>
    </row>
    <row r="1735" spans="1:9" ht="31.5" x14ac:dyDescent="0.25">
      <c r="A1735" s="35">
        <f>A1733+1</f>
        <v>1291</v>
      </c>
      <c r="B1735" s="34" t="s">
        <v>1306</v>
      </c>
      <c r="C1735" s="35">
        <v>406</v>
      </c>
      <c r="D1735" s="37" t="s">
        <v>1392</v>
      </c>
      <c r="E1735" s="41">
        <v>850.74076271186436</v>
      </c>
      <c r="F1735" s="41">
        <v>153.13333728813558</v>
      </c>
      <c r="G1735" s="41">
        <v>1003.8741</v>
      </c>
      <c r="H1735" s="37" t="s">
        <v>56</v>
      </c>
      <c r="I1735" s="43" t="s">
        <v>1266</v>
      </c>
    </row>
    <row r="1736" spans="1:9" ht="31.5" x14ac:dyDescent="0.25">
      <c r="A1736" s="35">
        <f>SUM(A1735+1)</f>
        <v>1292</v>
      </c>
      <c r="B1736" s="34" t="s">
        <v>1308</v>
      </c>
      <c r="C1736" s="35">
        <v>406</v>
      </c>
      <c r="D1736" s="37" t="s">
        <v>1393</v>
      </c>
      <c r="E1736" s="41">
        <v>2.3307966101694917</v>
      </c>
      <c r="F1736" s="41">
        <v>0.41954338983050854</v>
      </c>
      <c r="G1736" s="41">
        <v>2.7503400000000005</v>
      </c>
      <c r="H1736" s="37" t="s">
        <v>56</v>
      </c>
      <c r="I1736" s="43" t="s">
        <v>1266</v>
      </c>
    </row>
    <row r="1737" spans="1:9" ht="47.25" x14ac:dyDescent="0.25">
      <c r="A1737" s="35">
        <f>SUM(A1736+1)</f>
        <v>1293</v>
      </c>
      <c r="B1737" s="34" t="s">
        <v>1310</v>
      </c>
      <c r="C1737" s="35">
        <v>406</v>
      </c>
      <c r="D1737" s="37" t="s">
        <v>1394</v>
      </c>
      <c r="E1737" s="41">
        <v>2.3307966101694917</v>
      </c>
      <c r="F1737" s="41">
        <v>0.41954338983050854</v>
      </c>
      <c r="G1737" s="41">
        <v>2.7503400000000005</v>
      </c>
      <c r="H1737" s="37" t="s">
        <v>56</v>
      </c>
      <c r="I1737" s="43" t="s">
        <v>1266</v>
      </c>
    </row>
    <row r="1738" spans="1:9" ht="31.5" x14ac:dyDescent="0.25">
      <c r="A1738" s="35">
        <f>SUM(A1737+1)</f>
        <v>1294</v>
      </c>
      <c r="B1738" s="34" t="s">
        <v>1312</v>
      </c>
      <c r="C1738" s="35">
        <v>406</v>
      </c>
      <c r="D1738" s="37" t="s">
        <v>1395</v>
      </c>
      <c r="E1738" s="41">
        <v>1.1653983050847458</v>
      </c>
      <c r="F1738" s="41">
        <v>0.20977169491525427</v>
      </c>
      <c r="G1738" s="41">
        <v>1.3751700000000002</v>
      </c>
      <c r="H1738" s="37" t="s">
        <v>56</v>
      </c>
      <c r="I1738" s="43" t="s">
        <v>1266</v>
      </c>
    </row>
    <row r="1739" spans="1:9" ht="47.25" x14ac:dyDescent="0.25">
      <c r="A1739" s="35">
        <f>SUM(A1738+1)</f>
        <v>1295</v>
      </c>
      <c r="B1739" s="34" t="s">
        <v>1314</v>
      </c>
      <c r="C1739" s="35">
        <v>406</v>
      </c>
      <c r="D1739" s="37" t="s">
        <v>1396</v>
      </c>
      <c r="E1739" s="41">
        <v>1.1653983050847458</v>
      </c>
      <c r="F1739" s="41">
        <v>0.20977169491525427</v>
      </c>
      <c r="G1739" s="41">
        <v>1.3751700000000002</v>
      </c>
      <c r="H1739" s="37" t="s">
        <v>56</v>
      </c>
      <c r="I1739" s="43" t="s">
        <v>1266</v>
      </c>
    </row>
    <row r="1740" spans="1:9" x14ac:dyDescent="0.25">
      <c r="A1740" s="35"/>
      <c r="B1740" s="206" t="s">
        <v>1397</v>
      </c>
      <c r="C1740" s="207"/>
      <c r="D1740" s="208"/>
      <c r="E1740" s="41"/>
      <c r="F1740" s="41"/>
      <c r="G1740" s="41"/>
      <c r="H1740" s="37"/>
      <c r="I1740" s="43"/>
    </row>
    <row r="1741" spans="1:9" ht="31.5" x14ac:dyDescent="0.25">
      <c r="A1741" s="35">
        <f>A1739+1</f>
        <v>1296</v>
      </c>
      <c r="B1741" s="34" t="s">
        <v>1306</v>
      </c>
      <c r="C1741" s="35">
        <v>406</v>
      </c>
      <c r="D1741" s="37" t="s">
        <v>1398</v>
      </c>
      <c r="E1741" s="41">
        <v>3402.9630508474575</v>
      </c>
      <c r="F1741" s="41">
        <v>612.53334915254231</v>
      </c>
      <c r="G1741" s="41">
        <v>4015.4964</v>
      </c>
      <c r="H1741" s="37" t="s">
        <v>56</v>
      </c>
      <c r="I1741" s="43" t="s">
        <v>1266</v>
      </c>
    </row>
    <row r="1742" spans="1:9" ht="31.5" x14ac:dyDescent="0.25">
      <c r="A1742" s="35">
        <f>SUM(A1741+1)</f>
        <v>1297</v>
      </c>
      <c r="B1742" s="34" t="s">
        <v>1308</v>
      </c>
      <c r="C1742" s="35">
        <v>406</v>
      </c>
      <c r="D1742" s="37" t="s">
        <v>1399</v>
      </c>
      <c r="E1742" s="41">
        <v>3.4961949152542378</v>
      </c>
      <c r="F1742" s="41">
        <v>0.62931508474576281</v>
      </c>
      <c r="G1742" s="41">
        <v>4.1255100000000002</v>
      </c>
      <c r="H1742" s="37" t="s">
        <v>56</v>
      </c>
      <c r="I1742" s="43" t="s">
        <v>1266</v>
      </c>
    </row>
    <row r="1743" spans="1:9" ht="47.25" x14ac:dyDescent="0.25">
      <c r="A1743" s="35">
        <f>SUM(A1742+1)</f>
        <v>1298</v>
      </c>
      <c r="B1743" s="34" t="s">
        <v>1310</v>
      </c>
      <c r="C1743" s="35">
        <v>406</v>
      </c>
      <c r="D1743" s="37" t="s">
        <v>1400</v>
      </c>
      <c r="E1743" s="41">
        <v>4.6615932203389834</v>
      </c>
      <c r="F1743" s="41">
        <v>0.83908677966101708</v>
      </c>
      <c r="G1743" s="41">
        <v>5.5006800000000009</v>
      </c>
      <c r="H1743" s="37" t="s">
        <v>56</v>
      </c>
      <c r="I1743" s="43" t="s">
        <v>1266</v>
      </c>
    </row>
    <row r="1744" spans="1:9" ht="31.5" x14ac:dyDescent="0.25">
      <c r="A1744" s="35">
        <f>SUM(A1743+1)</f>
        <v>1299</v>
      </c>
      <c r="B1744" s="34" t="s">
        <v>1312</v>
      </c>
      <c r="C1744" s="35">
        <v>406</v>
      </c>
      <c r="D1744" s="37" t="s">
        <v>1401</v>
      </c>
      <c r="E1744" s="41">
        <v>2.3307966101694917</v>
      </c>
      <c r="F1744" s="41">
        <v>0.41954338983050854</v>
      </c>
      <c r="G1744" s="41">
        <v>2.7503400000000005</v>
      </c>
      <c r="H1744" s="37" t="s">
        <v>56</v>
      </c>
      <c r="I1744" s="43" t="s">
        <v>1266</v>
      </c>
    </row>
    <row r="1745" spans="1:9" ht="47.25" x14ac:dyDescent="0.25">
      <c r="A1745" s="35">
        <f>SUM(A1744+1)</f>
        <v>1300</v>
      </c>
      <c r="B1745" s="34" t="s">
        <v>1314</v>
      </c>
      <c r="C1745" s="35">
        <v>406</v>
      </c>
      <c r="D1745" s="37" t="s">
        <v>1402</v>
      </c>
      <c r="E1745" s="41">
        <v>1.1653983050847458</v>
      </c>
      <c r="F1745" s="41">
        <v>0.20977169491525427</v>
      </c>
      <c r="G1745" s="41">
        <v>1.3751700000000002</v>
      </c>
      <c r="H1745" s="37" t="s">
        <v>56</v>
      </c>
      <c r="I1745" s="43" t="s">
        <v>1266</v>
      </c>
    </row>
    <row r="1746" spans="1:9" x14ac:dyDescent="0.25">
      <c r="A1746" s="35"/>
      <c r="B1746" s="206" t="s">
        <v>1403</v>
      </c>
      <c r="C1746" s="207"/>
      <c r="D1746" s="208"/>
      <c r="E1746" s="41"/>
      <c r="F1746" s="41"/>
      <c r="G1746" s="41"/>
      <c r="H1746" s="37"/>
      <c r="I1746" s="43"/>
    </row>
    <row r="1747" spans="1:9" x14ac:dyDescent="0.25">
      <c r="A1747" s="35">
        <f>A1745+1</f>
        <v>1301</v>
      </c>
      <c r="B1747" s="34" t="s">
        <v>1306</v>
      </c>
      <c r="C1747" s="35">
        <v>406</v>
      </c>
      <c r="D1747" s="37" t="s">
        <v>1404</v>
      </c>
      <c r="E1747" s="41">
        <v>2552.2222881355933</v>
      </c>
      <c r="F1747" s="41">
        <v>459.40001186440679</v>
      </c>
      <c r="G1747" s="41">
        <v>3011.6223</v>
      </c>
      <c r="H1747" s="37" t="s">
        <v>56</v>
      </c>
      <c r="I1747" s="43" t="s">
        <v>1266</v>
      </c>
    </row>
    <row r="1748" spans="1:9" ht="31.5" x14ac:dyDescent="0.25">
      <c r="A1748" s="35">
        <f>SUM(A1747+1)</f>
        <v>1302</v>
      </c>
      <c r="B1748" s="34" t="s">
        <v>1308</v>
      </c>
      <c r="C1748" s="35">
        <v>406</v>
      </c>
      <c r="D1748" s="37" t="s">
        <v>1405</v>
      </c>
      <c r="E1748" s="41">
        <v>25522.22288135593</v>
      </c>
      <c r="F1748" s="41">
        <v>4594.0001186440677</v>
      </c>
      <c r="G1748" s="41">
        <v>30116.222999999998</v>
      </c>
      <c r="H1748" s="37" t="s">
        <v>56</v>
      </c>
      <c r="I1748" s="43" t="s">
        <v>1266</v>
      </c>
    </row>
    <row r="1749" spans="1:9" ht="31.5" x14ac:dyDescent="0.25">
      <c r="A1749" s="35">
        <f>A1748+1</f>
        <v>1303</v>
      </c>
      <c r="B1749" s="34" t="s">
        <v>1310</v>
      </c>
      <c r="C1749" s="35">
        <v>406</v>
      </c>
      <c r="D1749" s="37" t="s">
        <v>1406</v>
      </c>
      <c r="E1749" s="41">
        <v>25522.22288135593</v>
      </c>
      <c r="F1749" s="41">
        <v>4594.0001186440677</v>
      </c>
      <c r="G1749" s="41">
        <v>30116.222999999998</v>
      </c>
      <c r="H1749" s="37" t="s">
        <v>56</v>
      </c>
      <c r="I1749" s="43" t="s">
        <v>1266</v>
      </c>
    </row>
    <row r="1750" spans="1:9" ht="31.5" x14ac:dyDescent="0.25">
      <c r="A1750" s="35">
        <f>SUM(A1749+1)</f>
        <v>1304</v>
      </c>
      <c r="B1750" s="34" t="s">
        <v>1312</v>
      </c>
      <c r="C1750" s="35">
        <v>406</v>
      </c>
      <c r="D1750" s="37" t="s">
        <v>1407</v>
      </c>
      <c r="E1750" s="41">
        <v>2.3307966101694917</v>
      </c>
      <c r="F1750" s="41">
        <v>0.41954338983050854</v>
      </c>
      <c r="G1750" s="41">
        <v>2.7503400000000005</v>
      </c>
      <c r="H1750" s="37" t="s">
        <v>56</v>
      </c>
      <c r="I1750" s="43" t="s">
        <v>1266</v>
      </c>
    </row>
    <row r="1751" spans="1:9" ht="47.25" x14ac:dyDescent="0.25">
      <c r="A1751" s="35">
        <f>A1750+1</f>
        <v>1305</v>
      </c>
      <c r="B1751" s="34" t="s">
        <v>1314</v>
      </c>
      <c r="C1751" s="35">
        <v>406</v>
      </c>
      <c r="D1751" s="37" t="s">
        <v>1408</v>
      </c>
      <c r="E1751" s="41">
        <v>1.1653983050847458</v>
      </c>
      <c r="F1751" s="41">
        <v>0.20977169491525427</v>
      </c>
      <c r="G1751" s="41">
        <v>1.3751700000000002</v>
      </c>
      <c r="H1751" s="37" t="s">
        <v>56</v>
      </c>
      <c r="I1751" s="43" t="s">
        <v>1266</v>
      </c>
    </row>
    <row r="1752" spans="1:9" x14ac:dyDescent="0.25">
      <c r="A1752" s="35"/>
      <c r="B1752" s="206" t="s">
        <v>1409</v>
      </c>
      <c r="C1752" s="207"/>
      <c r="D1752" s="208"/>
      <c r="E1752" s="41"/>
      <c r="F1752" s="41"/>
      <c r="G1752" s="41"/>
      <c r="H1752" s="37"/>
      <c r="I1752" s="43"/>
    </row>
    <row r="1753" spans="1:9" x14ac:dyDescent="0.25">
      <c r="A1753" s="35">
        <f>A1751+1</f>
        <v>1306</v>
      </c>
      <c r="B1753" s="34" t="s">
        <v>1306</v>
      </c>
      <c r="C1753" s="35">
        <v>406</v>
      </c>
      <c r="D1753" s="37" t="s">
        <v>1410</v>
      </c>
      <c r="E1753" s="41">
        <v>8507.4076271186459</v>
      </c>
      <c r="F1753" s="41">
        <v>1531.3333728813564</v>
      </c>
      <c r="G1753" s="41">
        <v>10038.741000000002</v>
      </c>
      <c r="H1753" s="37" t="s">
        <v>56</v>
      </c>
      <c r="I1753" s="43" t="s">
        <v>1266</v>
      </c>
    </row>
    <row r="1754" spans="1:9" ht="31.5" x14ac:dyDescent="0.25">
      <c r="A1754" s="35">
        <f>SUM(A1753+1)</f>
        <v>1307</v>
      </c>
      <c r="B1754" s="34" t="s">
        <v>1308</v>
      </c>
      <c r="C1754" s="35">
        <v>406</v>
      </c>
      <c r="D1754" s="37" t="s">
        <v>1411</v>
      </c>
      <c r="E1754" s="41">
        <v>25522.22288135593</v>
      </c>
      <c r="F1754" s="41">
        <v>4594.0001186440677</v>
      </c>
      <c r="G1754" s="41">
        <v>30116.222999999998</v>
      </c>
      <c r="H1754" s="37" t="s">
        <v>56</v>
      </c>
      <c r="I1754" s="43" t="s">
        <v>1266</v>
      </c>
    </row>
    <row r="1755" spans="1:9" ht="31.5" x14ac:dyDescent="0.25">
      <c r="A1755" s="35">
        <f>SUM(A1754+1)</f>
        <v>1308</v>
      </c>
      <c r="B1755" s="34" t="s">
        <v>1310</v>
      </c>
      <c r="C1755" s="35">
        <v>406</v>
      </c>
      <c r="D1755" s="37" t="s">
        <v>1412</v>
      </c>
      <c r="E1755" s="41">
        <v>25522.22288135593</v>
      </c>
      <c r="F1755" s="41">
        <v>4594.0001186440677</v>
      </c>
      <c r="G1755" s="41">
        <v>30116.222999999998</v>
      </c>
      <c r="H1755" s="37" t="s">
        <v>56</v>
      </c>
      <c r="I1755" s="43" t="s">
        <v>1266</v>
      </c>
    </row>
    <row r="1756" spans="1:9" ht="31.5" x14ac:dyDescent="0.25">
      <c r="A1756" s="35">
        <f>SUM(A1755+1)</f>
        <v>1309</v>
      </c>
      <c r="B1756" s="34" t="s">
        <v>1312</v>
      </c>
      <c r="C1756" s="35">
        <v>406</v>
      </c>
      <c r="D1756" s="37" t="s">
        <v>1413</v>
      </c>
      <c r="E1756" s="41">
        <v>25.638762711864409</v>
      </c>
      <c r="F1756" s="41">
        <v>4.6149772881355942</v>
      </c>
      <c r="G1756" s="41">
        <v>30.253740000000004</v>
      </c>
      <c r="H1756" s="37" t="s">
        <v>56</v>
      </c>
      <c r="I1756" s="43" t="s">
        <v>1266</v>
      </c>
    </row>
    <row r="1757" spans="1:9" ht="47.25" x14ac:dyDescent="0.25">
      <c r="A1757" s="35">
        <f>SUM(A1756+1)</f>
        <v>1310</v>
      </c>
      <c r="B1757" s="34" t="s">
        <v>1314</v>
      </c>
      <c r="C1757" s="35">
        <v>406</v>
      </c>
      <c r="D1757" s="37" t="s">
        <v>1414</v>
      </c>
      <c r="E1757" s="41">
        <v>9.3231864406779668</v>
      </c>
      <c r="F1757" s="41">
        <v>1.6781735593220342</v>
      </c>
      <c r="G1757" s="41">
        <v>11.001360000000002</v>
      </c>
      <c r="H1757" s="37" t="s">
        <v>56</v>
      </c>
      <c r="I1757" s="43" t="s">
        <v>1266</v>
      </c>
    </row>
    <row r="1758" spans="1:9" x14ac:dyDescent="0.25">
      <c r="A1758" s="35"/>
      <c r="B1758" s="206" t="s">
        <v>1415</v>
      </c>
      <c r="C1758" s="207"/>
      <c r="D1758" s="208"/>
      <c r="E1758" s="41"/>
      <c r="F1758" s="41"/>
      <c r="G1758" s="41"/>
      <c r="H1758" s="37"/>
      <c r="I1758" s="43"/>
    </row>
    <row r="1759" spans="1:9" ht="47.25" x14ac:dyDescent="0.25">
      <c r="A1759" s="35">
        <f>A1757+1</f>
        <v>1311</v>
      </c>
      <c r="B1759" s="34" t="s">
        <v>1306</v>
      </c>
      <c r="C1759" s="35">
        <v>406</v>
      </c>
      <c r="D1759" s="37" t="s">
        <v>1416</v>
      </c>
      <c r="E1759" s="41">
        <v>1701.4815254237287</v>
      </c>
      <c r="F1759" s="41">
        <v>306.26667457627116</v>
      </c>
      <c r="G1759" s="41">
        <v>2007.7482</v>
      </c>
      <c r="H1759" s="37" t="s">
        <v>56</v>
      </c>
      <c r="I1759" s="43" t="s">
        <v>1266</v>
      </c>
    </row>
    <row r="1760" spans="1:9" ht="63" x14ac:dyDescent="0.25">
      <c r="A1760" s="35">
        <f>SUM(A1759+1)</f>
        <v>1312</v>
      </c>
      <c r="B1760" s="34" t="s">
        <v>1308</v>
      </c>
      <c r="C1760" s="35">
        <v>406</v>
      </c>
      <c r="D1760" s="37" t="s">
        <v>1417</v>
      </c>
      <c r="E1760" s="41">
        <v>25522.22288135593</v>
      </c>
      <c r="F1760" s="41">
        <v>4594.0001186440677</v>
      </c>
      <c r="G1760" s="41">
        <v>30116.222999999998</v>
      </c>
      <c r="H1760" s="37" t="s">
        <v>56</v>
      </c>
      <c r="I1760" s="43" t="s">
        <v>1266</v>
      </c>
    </row>
    <row r="1761" spans="1:9" ht="63" x14ac:dyDescent="0.25">
      <c r="A1761" s="35">
        <f>SUM(A1760+1)</f>
        <v>1313</v>
      </c>
      <c r="B1761" s="34" t="s">
        <v>1310</v>
      </c>
      <c r="C1761" s="35">
        <v>406</v>
      </c>
      <c r="D1761" s="37" t="s">
        <v>1418</v>
      </c>
      <c r="E1761" s="41">
        <v>25522.22288135593</v>
      </c>
      <c r="F1761" s="41">
        <v>4594.0001186440677</v>
      </c>
      <c r="G1761" s="41">
        <v>30116.222999999998</v>
      </c>
      <c r="H1761" s="37" t="s">
        <v>56</v>
      </c>
      <c r="I1761" s="43" t="s">
        <v>1266</v>
      </c>
    </row>
    <row r="1762" spans="1:9" ht="47.25" x14ac:dyDescent="0.25">
      <c r="A1762" s="35">
        <f>SUM(A1761+1)</f>
        <v>1314</v>
      </c>
      <c r="B1762" s="34" t="s">
        <v>1312</v>
      </c>
      <c r="C1762" s="35">
        <v>406</v>
      </c>
      <c r="D1762" s="37" t="s">
        <v>1419</v>
      </c>
      <c r="E1762" s="41">
        <v>2.3307966101694917</v>
      </c>
      <c r="F1762" s="41">
        <v>0.41954338983050854</v>
      </c>
      <c r="G1762" s="41">
        <v>2.7503400000000005</v>
      </c>
      <c r="H1762" s="37" t="s">
        <v>56</v>
      </c>
      <c r="I1762" s="43" t="s">
        <v>1266</v>
      </c>
    </row>
    <row r="1763" spans="1:9" ht="63" x14ac:dyDescent="0.25">
      <c r="A1763" s="35">
        <f>SUM(A1762+1)</f>
        <v>1315</v>
      </c>
      <c r="B1763" s="34" t="s">
        <v>1314</v>
      </c>
      <c r="C1763" s="35">
        <v>406</v>
      </c>
      <c r="D1763" s="37" t="s">
        <v>1420</v>
      </c>
      <c r="E1763" s="41">
        <v>8507.4076271186459</v>
      </c>
      <c r="F1763" s="41">
        <v>1531.3333728813564</v>
      </c>
      <c r="G1763" s="41">
        <v>10038.741000000002</v>
      </c>
      <c r="H1763" s="37" t="s">
        <v>56</v>
      </c>
      <c r="I1763" s="43" t="s">
        <v>1266</v>
      </c>
    </row>
    <row r="1764" spans="1:9" x14ac:dyDescent="0.25">
      <c r="A1764" s="35"/>
      <c r="B1764" s="206" t="s">
        <v>1421</v>
      </c>
      <c r="C1764" s="207"/>
      <c r="D1764" s="208"/>
      <c r="E1764" s="41"/>
      <c r="F1764" s="41"/>
      <c r="G1764" s="41"/>
      <c r="H1764" s="37"/>
      <c r="I1764" s="43"/>
    </row>
    <row r="1765" spans="1:9" ht="31.5" x14ac:dyDescent="0.25">
      <c r="A1765" s="35">
        <f>A1763+1</f>
        <v>1316</v>
      </c>
      <c r="B1765" s="34" t="s">
        <v>1306</v>
      </c>
      <c r="C1765" s="35">
        <v>406</v>
      </c>
      <c r="D1765" s="37" t="s">
        <v>1422</v>
      </c>
      <c r="E1765" s="41">
        <v>1701.4815254237287</v>
      </c>
      <c r="F1765" s="41">
        <v>306.26667457627116</v>
      </c>
      <c r="G1765" s="41">
        <v>2007.7482</v>
      </c>
      <c r="H1765" s="37" t="s">
        <v>56</v>
      </c>
      <c r="I1765" s="43" t="s">
        <v>1266</v>
      </c>
    </row>
    <row r="1766" spans="1:9" ht="31.5" x14ac:dyDescent="0.25">
      <c r="A1766" s="35">
        <f>A1765+1</f>
        <v>1317</v>
      </c>
      <c r="B1766" s="34" t="s">
        <v>1308</v>
      </c>
      <c r="C1766" s="35">
        <v>406</v>
      </c>
      <c r="D1766" s="37" t="s">
        <v>1423</v>
      </c>
      <c r="E1766" s="41">
        <v>12.819381355932205</v>
      </c>
      <c r="F1766" s="41">
        <v>2.3074886440677971</v>
      </c>
      <c r="G1766" s="41">
        <v>15.126870000000002</v>
      </c>
      <c r="H1766" s="37" t="s">
        <v>56</v>
      </c>
      <c r="I1766" s="43" t="s">
        <v>1266</v>
      </c>
    </row>
    <row r="1767" spans="1:9" x14ac:dyDescent="0.25">
      <c r="A1767" s="35"/>
      <c r="B1767" s="206" t="s">
        <v>1424</v>
      </c>
      <c r="C1767" s="207"/>
      <c r="D1767" s="208"/>
      <c r="E1767" s="41"/>
      <c r="F1767" s="41"/>
      <c r="G1767" s="41"/>
      <c r="H1767" s="37"/>
      <c r="I1767" s="43"/>
    </row>
    <row r="1768" spans="1:9" ht="31.5" x14ac:dyDescent="0.25">
      <c r="A1768" s="35">
        <f>A1766+1</f>
        <v>1318</v>
      </c>
      <c r="B1768" s="34" t="s">
        <v>1306</v>
      </c>
      <c r="C1768" s="35">
        <v>406</v>
      </c>
      <c r="D1768" s="37" t="s">
        <v>1425</v>
      </c>
      <c r="E1768" s="41">
        <v>3402.9630508474575</v>
      </c>
      <c r="F1768" s="41">
        <v>612.53334915254231</v>
      </c>
      <c r="G1768" s="41">
        <v>4015.4964</v>
      </c>
      <c r="H1768" s="37" t="s">
        <v>56</v>
      </c>
      <c r="I1768" s="43" t="s">
        <v>1266</v>
      </c>
    </row>
    <row r="1769" spans="1:9" ht="31.5" x14ac:dyDescent="0.25">
      <c r="A1769" s="35">
        <f>A1768+1</f>
        <v>1319</v>
      </c>
      <c r="B1769" s="34" t="s">
        <v>1308</v>
      </c>
      <c r="C1769" s="35">
        <v>406</v>
      </c>
      <c r="D1769" s="37" t="s">
        <v>1426</v>
      </c>
      <c r="E1769" s="41">
        <v>25522.22288135593</v>
      </c>
      <c r="F1769" s="41">
        <v>4594.0001186440677</v>
      </c>
      <c r="G1769" s="41">
        <v>30116.222999999998</v>
      </c>
      <c r="H1769" s="37" t="s">
        <v>56</v>
      </c>
      <c r="I1769" s="43" t="s">
        <v>1266</v>
      </c>
    </row>
    <row r="1770" spans="1:9" ht="31.5" x14ac:dyDescent="0.25">
      <c r="A1770" s="35">
        <f>SUM(A1769+1)</f>
        <v>1320</v>
      </c>
      <c r="B1770" s="34" t="s">
        <v>1310</v>
      </c>
      <c r="C1770" s="35">
        <v>406</v>
      </c>
      <c r="D1770" s="37" t="s">
        <v>1427</v>
      </c>
      <c r="E1770" s="41">
        <v>25522.22288135593</v>
      </c>
      <c r="F1770" s="41">
        <v>4594.0001186440677</v>
      </c>
      <c r="G1770" s="41">
        <v>30116.222999999998</v>
      </c>
      <c r="H1770" s="37" t="s">
        <v>56</v>
      </c>
      <c r="I1770" s="43" t="s">
        <v>1266</v>
      </c>
    </row>
    <row r="1771" spans="1:9" ht="47.25" x14ac:dyDescent="0.25">
      <c r="A1771" s="35">
        <f>SUM(A1770+1)</f>
        <v>1321</v>
      </c>
      <c r="B1771" s="34" t="s">
        <v>1312</v>
      </c>
      <c r="C1771" s="35">
        <v>406</v>
      </c>
      <c r="D1771" s="37" t="s">
        <v>1428</v>
      </c>
      <c r="E1771" s="41">
        <v>4.6615932203389834</v>
      </c>
      <c r="F1771" s="41">
        <v>0.83908677966101708</v>
      </c>
      <c r="G1771" s="41">
        <v>5.5006800000000009</v>
      </c>
      <c r="H1771" s="37" t="s">
        <v>56</v>
      </c>
      <c r="I1771" s="43" t="s">
        <v>1266</v>
      </c>
    </row>
    <row r="1772" spans="1:9" ht="47.25" x14ac:dyDescent="0.25">
      <c r="A1772" s="35">
        <f>SUM(A1771+1)</f>
        <v>1322</v>
      </c>
      <c r="B1772" s="34" t="s">
        <v>1314</v>
      </c>
      <c r="C1772" s="35">
        <v>406</v>
      </c>
      <c r="D1772" s="37" t="s">
        <v>1429</v>
      </c>
      <c r="E1772" s="41">
        <v>2.3307966101694917</v>
      </c>
      <c r="F1772" s="41">
        <v>0.41954338983050854</v>
      </c>
      <c r="G1772" s="41">
        <v>2.7503400000000005</v>
      </c>
      <c r="H1772" s="37" t="s">
        <v>56</v>
      </c>
      <c r="I1772" s="43" t="s">
        <v>1266</v>
      </c>
    </row>
    <row r="1773" spans="1:9" x14ac:dyDescent="0.25">
      <c r="A1773" s="35"/>
      <c r="B1773" s="206" t="s">
        <v>1430</v>
      </c>
      <c r="C1773" s="207"/>
      <c r="D1773" s="208"/>
      <c r="E1773" s="41"/>
      <c r="F1773" s="41"/>
      <c r="G1773" s="41"/>
      <c r="H1773" s="37"/>
      <c r="I1773" s="43"/>
    </row>
    <row r="1774" spans="1:9" ht="31.5" x14ac:dyDescent="0.25">
      <c r="A1774" s="35">
        <f>A1772+1</f>
        <v>1323</v>
      </c>
      <c r="B1774" s="34" t="s">
        <v>1306</v>
      </c>
      <c r="C1774" s="35">
        <v>406</v>
      </c>
      <c r="D1774" s="37" t="s">
        <v>1431</v>
      </c>
      <c r="E1774" s="41">
        <v>3402.9630508474575</v>
      </c>
      <c r="F1774" s="41">
        <v>612.53334915254231</v>
      </c>
      <c r="G1774" s="41">
        <v>4015.4964</v>
      </c>
      <c r="H1774" s="37" t="s">
        <v>56</v>
      </c>
      <c r="I1774" s="43" t="s">
        <v>1266</v>
      </c>
    </row>
    <row r="1775" spans="1:9" ht="31.5" x14ac:dyDescent="0.25">
      <c r="A1775" s="35">
        <f>A1774+1</f>
        <v>1324</v>
      </c>
      <c r="B1775" s="34" t="s">
        <v>1308</v>
      </c>
      <c r="C1775" s="35">
        <v>406</v>
      </c>
      <c r="D1775" s="37" t="s">
        <v>1432</v>
      </c>
      <c r="E1775" s="41">
        <v>6.9923898305084755</v>
      </c>
      <c r="F1775" s="41">
        <v>1.2586301694915256</v>
      </c>
      <c r="G1775" s="41">
        <v>8.2510200000000005</v>
      </c>
      <c r="H1775" s="37" t="s">
        <v>56</v>
      </c>
      <c r="I1775" s="43" t="s">
        <v>1266</v>
      </c>
    </row>
    <row r="1776" spans="1:9" ht="47.25" x14ac:dyDescent="0.25">
      <c r="A1776" s="35">
        <f>SUM(A1775+1)</f>
        <v>1325</v>
      </c>
      <c r="B1776" s="34" t="s">
        <v>1310</v>
      </c>
      <c r="C1776" s="35">
        <v>406</v>
      </c>
      <c r="D1776" s="37" t="s">
        <v>1433</v>
      </c>
      <c r="E1776" s="41">
        <v>6.9923898305084755</v>
      </c>
      <c r="F1776" s="41">
        <v>1.2586301694915256</v>
      </c>
      <c r="G1776" s="41">
        <v>8.2510200000000005</v>
      </c>
      <c r="H1776" s="37" t="s">
        <v>56</v>
      </c>
      <c r="I1776" s="43" t="s">
        <v>1266</v>
      </c>
    </row>
    <row r="1777" spans="1:9" ht="31.5" x14ac:dyDescent="0.25">
      <c r="A1777" s="35">
        <f>SUM(A1776+1)</f>
        <v>1326</v>
      </c>
      <c r="B1777" s="34" t="s">
        <v>1312</v>
      </c>
      <c r="C1777" s="35">
        <v>406</v>
      </c>
      <c r="D1777" s="37" t="s">
        <v>1434</v>
      </c>
      <c r="E1777" s="41">
        <v>3.4961949152542378</v>
      </c>
      <c r="F1777" s="41">
        <v>0.62931508474576281</v>
      </c>
      <c r="G1777" s="41">
        <v>4.1255100000000002</v>
      </c>
      <c r="H1777" s="37" t="s">
        <v>56</v>
      </c>
      <c r="I1777" s="43" t="s">
        <v>1266</v>
      </c>
    </row>
    <row r="1778" spans="1:9" ht="47.25" x14ac:dyDescent="0.25">
      <c r="A1778" s="35">
        <f>SUM(A1777+1)</f>
        <v>1327</v>
      </c>
      <c r="B1778" s="34" t="s">
        <v>1314</v>
      </c>
      <c r="C1778" s="35">
        <v>406</v>
      </c>
      <c r="D1778" s="37" t="s">
        <v>1435</v>
      </c>
      <c r="E1778" s="41">
        <v>2.3307966101694917</v>
      </c>
      <c r="F1778" s="41">
        <v>0.41954338983050854</v>
      </c>
      <c r="G1778" s="41">
        <v>2.7503400000000005</v>
      </c>
      <c r="H1778" s="37" t="s">
        <v>56</v>
      </c>
      <c r="I1778" s="43" t="s">
        <v>1266</v>
      </c>
    </row>
    <row r="1779" spans="1:9" x14ac:dyDescent="0.25">
      <c r="A1779" s="35"/>
      <c r="B1779" s="206" t="s">
        <v>1436</v>
      </c>
      <c r="C1779" s="207"/>
      <c r="D1779" s="208"/>
      <c r="E1779" s="41"/>
      <c r="F1779" s="41"/>
      <c r="G1779" s="41"/>
      <c r="H1779" s="37"/>
      <c r="I1779" s="43"/>
    </row>
    <row r="1780" spans="1:9" ht="31.5" x14ac:dyDescent="0.25">
      <c r="A1780" s="35">
        <f>A1778+1</f>
        <v>1328</v>
      </c>
      <c r="B1780" s="34" t="s">
        <v>1306</v>
      </c>
      <c r="C1780" s="35">
        <v>406</v>
      </c>
      <c r="D1780" s="37" t="s">
        <v>1437</v>
      </c>
      <c r="E1780" s="41">
        <v>1701.4815254237287</v>
      </c>
      <c r="F1780" s="41">
        <v>306.26667457627116</v>
      </c>
      <c r="G1780" s="41">
        <v>2007.7482</v>
      </c>
      <c r="H1780" s="37" t="s">
        <v>56</v>
      </c>
      <c r="I1780" s="43" t="s">
        <v>1266</v>
      </c>
    </row>
    <row r="1781" spans="1:9" ht="31.5" x14ac:dyDescent="0.25">
      <c r="A1781" s="35">
        <f>A1780+1</f>
        <v>1329</v>
      </c>
      <c r="B1781" s="34" t="s">
        <v>1308</v>
      </c>
      <c r="C1781" s="35">
        <v>406</v>
      </c>
      <c r="D1781" s="37" t="s">
        <v>1438</v>
      </c>
      <c r="E1781" s="41">
        <v>3.4961949152542378</v>
      </c>
      <c r="F1781" s="41">
        <v>0.62931508474576281</v>
      </c>
      <c r="G1781" s="41">
        <v>4.1255100000000002</v>
      </c>
      <c r="H1781" s="37" t="s">
        <v>56</v>
      </c>
      <c r="I1781" s="43" t="s">
        <v>1266</v>
      </c>
    </row>
    <row r="1782" spans="1:9" ht="47.25" x14ac:dyDescent="0.25">
      <c r="A1782" s="35">
        <f>SUM(A1781+1)</f>
        <v>1330</v>
      </c>
      <c r="B1782" s="34" t="s">
        <v>1310</v>
      </c>
      <c r="C1782" s="35">
        <v>406</v>
      </c>
      <c r="D1782" s="37" t="s">
        <v>1439</v>
      </c>
      <c r="E1782" s="41">
        <v>4.6615932203389834</v>
      </c>
      <c r="F1782" s="41">
        <v>0.83908677966101708</v>
      </c>
      <c r="G1782" s="41">
        <v>5.5006800000000009</v>
      </c>
      <c r="H1782" s="37" t="s">
        <v>56</v>
      </c>
      <c r="I1782" s="43" t="s">
        <v>1266</v>
      </c>
    </row>
    <row r="1783" spans="1:9" ht="31.5" x14ac:dyDescent="0.25">
      <c r="A1783" s="35">
        <f>SUM(A1782+1)</f>
        <v>1331</v>
      </c>
      <c r="B1783" s="34" t="s">
        <v>1312</v>
      </c>
      <c r="C1783" s="35">
        <v>406</v>
      </c>
      <c r="D1783" s="37" t="s">
        <v>1440</v>
      </c>
      <c r="E1783" s="41">
        <v>2.3307966101694917</v>
      </c>
      <c r="F1783" s="41">
        <v>0.41954338983050854</v>
      </c>
      <c r="G1783" s="41">
        <v>2.7503400000000005</v>
      </c>
      <c r="H1783" s="37" t="s">
        <v>56</v>
      </c>
      <c r="I1783" s="43" t="s">
        <v>1266</v>
      </c>
    </row>
    <row r="1784" spans="1:9" ht="47.25" x14ac:dyDescent="0.25">
      <c r="A1784" s="35">
        <f>SUM(A1783+1)</f>
        <v>1332</v>
      </c>
      <c r="B1784" s="34" t="s">
        <v>1314</v>
      </c>
      <c r="C1784" s="35">
        <v>406</v>
      </c>
      <c r="D1784" s="37" t="s">
        <v>1441</v>
      </c>
      <c r="E1784" s="41">
        <v>1.1653983050847458</v>
      </c>
      <c r="F1784" s="41">
        <v>0.20977169491525427</v>
      </c>
      <c r="G1784" s="41">
        <v>1.3751700000000002</v>
      </c>
      <c r="H1784" s="37" t="s">
        <v>56</v>
      </c>
      <c r="I1784" s="43" t="s">
        <v>1266</v>
      </c>
    </row>
    <row r="1785" spans="1:9" x14ac:dyDescent="0.25">
      <c r="A1785" s="35"/>
      <c r="B1785" s="206" t="s">
        <v>1442</v>
      </c>
      <c r="C1785" s="207"/>
      <c r="D1785" s="208"/>
      <c r="E1785" s="41"/>
      <c r="F1785" s="41"/>
      <c r="G1785" s="41"/>
      <c r="H1785" s="37"/>
      <c r="I1785" s="43"/>
    </row>
    <row r="1786" spans="1:9" ht="31.5" x14ac:dyDescent="0.25">
      <c r="A1786" s="35">
        <f>A1784+1</f>
        <v>1333</v>
      </c>
      <c r="B1786" s="34" t="s">
        <v>1306</v>
      </c>
      <c r="C1786" s="35">
        <v>406</v>
      </c>
      <c r="D1786" s="37" t="s">
        <v>1443</v>
      </c>
      <c r="E1786" s="41">
        <v>2552.2222881355933</v>
      </c>
      <c r="F1786" s="41">
        <v>459.40001186440679</v>
      </c>
      <c r="G1786" s="41">
        <v>3011.6223</v>
      </c>
      <c r="H1786" s="37" t="s">
        <v>56</v>
      </c>
      <c r="I1786" s="43" t="s">
        <v>1266</v>
      </c>
    </row>
    <row r="1787" spans="1:9" ht="47.25" x14ac:dyDescent="0.25">
      <c r="A1787" s="35">
        <f>A1786+1</f>
        <v>1334</v>
      </c>
      <c r="B1787" s="34" t="s">
        <v>1308</v>
      </c>
      <c r="C1787" s="35">
        <v>406</v>
      </c>
      <c r="D1787" s="37" t="s">
        <v>1444</v>
      </c>
      <c r="E1787" s="41">
        <v>9.3231864406779668</v>
      </c>
      <c r="F1787" s="41">
        <v>1.6781735593220342</v>
      </c>
      <c r="G1787" s="41">
        <v>11.001360000000002</v>
      </c>
      <c r="H1787" s="37" t="s">
        <v>56</v>
      </c>
      <c r="I1787" s="43" t="s">
        <v>1266</v>
      </c>
    </row>
    <row r="1788" spans="1:9" ht="47.25" x14ac:dyDescent="0.25">
      <c r="A1788" s="35">
        <f>SUM(A1787+1)</f>
        <v>1335</v>
      </c>
      <c r="B1788" s="34" t="s">
        <v>1310</v>
      </c>
      <c r="C1788" s="35">
        <v>406</v>
      </c>
      <c r="D1788" s="37" t="s">
        <v>1445</v>
      </c>
      <c r="E1788" s="41">
        <v>12.819381355932205</v>
      </c>
      <c r="F1788" s="41">
        <v>2.3074886440677971</v>
      </c>
      <c r="G1788" s="41">
        <v>15.126870000000002</v>
      </c>
      <c r="H1788" s="37" t="s">
        <v>56</v>
      </c>
      <c r="I1788" s="43" t="s">
        <v>1266</v>
      </c>
    </row>
    <row r="1789" spans="1:9" ht="47.25" x14ac:dyDescent="0.25">
      <c r="A1789" s="35">
        <f>SUM(A1788+1)</f>
        <v>1336</v>
      </c>
      <c r="B1789" s="34" t="s">
        <v>1312</v>
      </c>
      <c r="C1789" s="35">
        <v>406</v>
      </c>
      <c r="D1789" s="37" t="s">
        <v>1446</v>
      </c>
      <c r="E1789" s="41">
        <v>3.4961949152542378</v>
      </c>
      <c r="F1789" s="41">
        <v>0.62931508474576281</v>
      </c>
      <c r="G1789" s="41">
        <v>4.1255100000000002</v>
      </c>
      <c r="H1789" s="37" t="s">
        <v>56</v>
      </c>
      <c r="I1789" s="43" t="s">
        <v>1266</v>
      </c>
    </row>
    <row r="1790" spans="1:9" ht="47.25" x14ac:dyDescent="0.25">
      <c r="A1790" s="35">
        <f>SUM(A1789+1)</f>
        <v>1337</v>
      </c>
      <c r="B1790" s="34" t="s">
        <v>1314</v>
      </c>
      <c r="C1790" s="35">
        <v>406</v>
      </c>
      <c r="D1790" s="37" t="s">
        <v>1441</v>
      </c>
      <c r="E1790" s="41">
        <v>2.3307966101694917</v>
      </c>
      <c r="F1790" s="41">
        <v>0.41954338983050854</v>
      </c>
      <c r="G1790" s="41">
        <v>2.7503400000000005</v>
      </c>
      <c r="H1790" s="37" t="s">
        <v>56</v>
      </c>
      <c r="I1790" s="43" t="s">
        <v>1266</v>
      </c>
    </row>
    <row r="1791" spans="1:9" x14ac:dyDescent="0.25">
      <c r="A1791" s="35"/>
      <c r="B1791" s="206" t="s">
        <v>1447</v>
      </c>
      <c r="C1791" s="207"/>
      <c r="D1791" s="208"/>
      <c r="E1791" s="41"/>
      <c r="F1791" s="41"/>
      <c r="G1791" s="41"/>
      <c r="H1791" s="37"/>
      <c r="I1791" s="43"/>
    </row>
    <row r="1792" spans="1:9" ht="31.5" x14ac:dyDescent="0.25">
      <c r="A1792" s="35">
        <f xml:space="preserve"> A1790+1</f>
        <v>1338</v>
      </c>
      <c r="B1792" s="34" t="s">
        <v>1306</v>
      </c>
      <c r="C1792" s="35">
        <v>406</v>
      </c>
      <c r="D1792" s="37" t="s">
        <v>1448</v>
      </c>
      <c r="E1792" s="41">
        <f>G1792/1.18</f>
        <v>3311.0169491525426</v>
      </c>
      <c r="F1792" s="41">
        <f>G1792-E1792</f>
        <v>595.98305084745743</v>
      </c>
      <c r="G1792" s="41">
        <v>3907</v>
      </c>
      <c r="H1792" s="37" t="s">
        <v>56</v>
      </c>
      <c r="I1792" s="43" t="s">
        <v>1266</v>
      </c>
    </row>
    <row r="1793" spans="1:9" ht="47.25" x14ac:dyDescent="0.25">
      <c r="A1793" s="35">
        <f>A1792+1</f>
        <v>1339</v>
      </c>
      <c r="B1793" s="34" t="s">
        <v>1308</v>
      </c>
      <c r="C1793" s="35">
        <v>406</v>
      </c>
      <c r="D1793" s="37" t="s">
        <v>1449</v>
      </c>
      <c r="E1793" s="41">
        <f>G1793/1.18</f>
        <v>9.0677966101694913</v>
      </c>
      <c r="F1793" s="41">
        <f>G1793-E1793</f>
        <v>1.6322033898305079</v>
      </c>
      <c r="G1793" s="41">
        <v>10.7</v>
      </c>
      <c r="H1793" s="37" t="s">
        <v>56</v>
      </c>
      <c r="I1793" s="43" t="s">
        <v>1266</v>
      </c>
    </row>
    <row r="1794" spans="1:9" ht="31.5" x14ac:dyDescent="0.25">
      <c r="A1794" s="35">
        <f>A1793+1</f>
        <v>1340</v>
      </c>
      <c r="B1794" s="34" t="s">
        <v>1312</v>
      </c>
      <c r="C1794" s="35">
        <v>406</v>
      </c>
      <c r="D1794" s="37" t="s">
        <v>1450</v>
      </c>
      <c r="E1794" s="41">
        <f>G1794/1.18</f>
        <v>3.406779661016949</v>
      </c>
      <c r="F1794" s="41">
        <f>G1794-E1794</f>
        <v>0.61322033898305062</v>
      </c>
      <c r="G1794" s="41">
        <v>4.0199999999999996</v>
      </c>
      <c r="H1794" s="37" t="s">
        <v>56</v>
      </c>
      <c r="I1794" s="43" t="s">
        <v>1266</v>
      </c>
    </row>
    <row r="1795" spans="1:9" ht="31.5" x14ac:dyDescent="0.25">
      <c r="A1795" s="35">
        <f>A1794+1</f>
        <v>1341</v>
      </c>
      <c r="B1795" s="34" t="s">
        <v>1314</v>
      </c>
      <c r="C1795" s="35">
        <v>406</v>
      </c>
      <c r="D1795" s="37" t="s">
        <v>1451</v>
      </c>
      <c r="E1795" s="41">
        <f>G1795/1.18</f>
        <v>1.1355932203389831</v>
      </c>
      <c r="F1795" s="41">
        <f>G1795-E1795</f>
        <v>0.20440677966101695</v>
      </c>
      <c r="G1795" s="41">
        <v>1.34</v>
      </c>
      <c r="H1795" s="37" t="s">
        <v>56</v>
      </c>
      <c r="I1795" s="43" t="s">
        <v>1266</v>
      </c>
    </row>
    <row r="1796" spans="1:9" x14ac:dyDescent="0.25">
      <c r="A1796"/>
      <c r="B1796" s="206" t="s">
        <v>1575</v>
      </c>
      <c r="C1796" s="207"/>
      <c r="D1796" s="208"/>
      <c r="E1796" s="41"/>
      <c r="F1796" s="41"/>
      <c r="G1796" s="41"/>
      <c r="H1796" s="37"/>
      <c r="I1796" s="43"/>
    </row>
    <row r="1797" spans="1:9" ht="31.5" x14ac:dyDescent="0.25">
      <c r="A1797" s="35">
        <f>A1795+1</f>
        <v>1342</v>
      </c>
      <c r="B1797" s="34" t="s">
        <v>1306</v>
      </c>
      <c r="C1797" s="35">
        <v>406</v>
      </c>
      <c r="D1797" s="37" t="s">
        <v>1576</v>
      </c>
      <c r="E1797" s="41">
        <f>G1797/1.18</f>
        <v>2483.0508474576272</v>
      </c>
      <c r="F1797" s="41">
        <f>G1797-E1797</f>
        <v>446.94915254237276</v>
      </c>
      <c r="G1797" s="41">
        <v>2930</v>
      </c>
      <c r="H1797" s="37" t="s">
        <v>56</v>
      </c>
      <c r="I1797" s="43" t="s">
        <v>1266</v>
      </c>
    </row>
    <row r="1798" spans="1:9" ht="47.25" x14ac:dyDescent="0.25">
      <c r="A1798" s="35">
        <f>A1797+1</f>
        <v>1343</v>
      </c>
      <c r="B1798" s="34" t="s">
        <v>1308</v>
      </c>
      <c r="C1798" s="35">
        <v>406</v>
      </c>
      <c r="D1798" s="37" t="s">
        <v>1577</v>
      </c>
      <c r="E1798" s="41">
        <f>G1798/1.18</f>
        <v>5.6694915254237293</v>
      </c>
      <c r="F1798" s="41">
        <f>G1798-E1798</f>
        <v>1.0205084745762711</v>
      </c>
      <c r="G1798" s="41">
        <v>6.69</v>
      </c>
      <c r="H1798" s="37" t="s">
        <v>56</v>
      </c>
      <c r="I1798" s="43" t="s">
        <v>1266</v>
      </c>
    </row>
    <row r="1799" spans="1:9" ht="31.5" x14ac:dyDescent="0.25">
      <c r="A1799" s="35">
        <f>A1798+1</f>
        <v>1344</v>
      </c>
      <c r="B1799" s="34" t="s">
        <v>1310</v>
      </c>
      <c r="C1799" s="35">
        <v>406</v>
      </c>
      <c r="D1799" s="37" t="s">
        <v>1578</v>
      </c>
      <c r="E1799" s="41">
        <f>G1799/1.18</f>
        <v>2.2711864406779663</v>
      </c>
      <c r="F1799" s="41">
        <f>G1799-E1799</f>
        <v>0.40881355932203389</v>
      </c>
      <c r="G1799" s="41">
        <v>2.68</v>
      </c>
      <c r="H1799" s="37" t="s">
        <v>56</v>
      </c>
      <c r="I1799" s="43" t="s">
        <v>1266</v>
      </c>
    </row>
    <row r="1800" spans="1:9" ht="47.25" x14ac:dyDescent="0.25">
      <c r="A1800" s="35">
        <f>A1799+1</f>
        <v>1345</v>
      </c>
      <c r="B1800" s="34" t="s">
        <v>1312</v>
      </c>
      <c r="C1800" s="35">
        <v>406</v>
      </c>
      <c r="D1800" s="37" t="s">
        <v>1579</v>
      </c>
      <c r="E1800" s="41">
        <f>G1800/1.18</f>
        <v>1.1355932203389831</v>
      </c>
      <c r="F1800" s="41">
        <f>G1800-E1800</f>
        <v>0.20440677966101695</v>
      </c>
      <c r="G1800" s="41">
        <v>1.34</v>
      </c>
      <c r="H1800" s="37" t="s">
        <v>56</v>
      </c>
      <c r="I1800" s="43" t="s">
        <v>1266</v>
      </c>
    </row>
    <row r="1801" spans="1:9" x14ac:dyDescent="0.25">
      <c r="A1801" s="35"/>
      <c r="B1801" s="206" t="s">
        <v>1452</v>
      </c>
      <c r="C1801" s="207"/>
      <c r="D1801" s="208"/>
      <c r="E1801" s="41"/>
      <c r="F1801" s="41"/>
      <c r="G1801" s="41"/>
      <c r="H1801" s="37"/>
      <c r="I1801" s="43"/>
    </row>
    <row r="1802" spans="1:9" ht="31.5" x14ac:dyDescent="0.25">
      <c r="A1802" s="35">
        <f>A1800+1</f>
        <v>1346</v>
      </c>
      <c r="B1802" s="34" t="s">
        <v>1306</v>
      </c>
      <c r="C1802" s="35">
        <v>406</v>
      </c>
      <c r="D1802" s="37" t="s">
        <v>1453</v>
      </c>
      <c r="E1802" s="41">
        <f>G1802/1.18</f>
        <v>827.96610169491532</v>
      </c>
      <c r="F1802" s="41">
        <f>G1802-E1802</f>
        <v>149.03389830508468</v>
      </c>
      <c r="G1802" s="41">
        <v>977</v>
      </c>
      <c r="H1802" s="37" t="s">
        <v>56</v>
      </c>
      <c r="I1802" s="43" t="s">
        <v>1266</v>
      </c>
    </row>
    <row r="1803" spans="1:9" ht="47.25" x14ac:dyDescent="0.25">
      <c r="A1803" s="35">
        <f>A1802+1</f>
        <v>1347</v>
      </c>
      <c r="B1803" s="34" t="s">
        <v>1308</v>
      </c>
      <c r="C1803" s="35">
        <v>406</v>
      </c>
      <c r="D1803" s="37" t="s">
        <v>1454</v>
      </c>
      <c r="E1803" s="41">
        <f>G1803/1.18</f>
        <v>2.2711864406779663</v>
      </c>
      <c r="F1803" s="41">
        <f>G1803-E1803</f>
        <v>0.40881355932203389</v>
      </c>
      <c r="G1803" s="41">
        <v>2.68</v>
      </c>
      <c r="H1803" s="37" t="s">
        <v>56</v>
      </c>
      <c r="I1803" s="43" t="s">
        <v>1266</v>
      </c>
    </row>
    <row r="1804" spans="1:9" ht="31.5" x14ac:dyDescent="0.25">
      <c r="A1804" s="35">
        <f>A1803+1</f>
        <v>1348</v>
      </c>
      <c r="B1804" s="34" t="s">
        <v>1310</v>
      </c>
      <c r="C1804" s="35">
        <v>406</v>
      </c>
      <c r="D1804" s="37" t="s">
        <v>1455</v>
      </c>
      <c r="E1804" s="41">
        <f>G1804/1.18</f>
        <v>1.1355932203389831</v>
      </c>
      <c r="F1804" s="41">
        <f>G1804-E1804</f>
        <v>0.20440677966101695</v>
      </c>
      <c r="G1804" s="41">
        <v>1.34</v>
      </c>
      <c r="H1804" s="37" t="s">
        <v>56</v>
      </c>
      <c r="I1804" s="43" t="s">
        <v>1266</v>
      </c>
    </row>
    <row r="1805" spans="1:9" ht="31.5" x14ac:dyDescent="0.25">
      <c r="A1805" s="35">
        <f>A1804+1</f>
        <v>1349</v>
      </c>
      <c r="B1805" s="34" t="s">
        <v>1312</v>
      </c>
      <c r="C1805" s="35">
        <v>406</v>
      </c>
      <c r="D1805" s="37" t="s">
        <v>1456</v>
      </c>
      <c r="E1805" s="41">
        <f>G1805/1.18</f>
        <v>1.1355932203389831</v>
      </c>
      <c r="F1805" s="41">
        <f>G1805-E1805</f>
        <v>0.20440677966101695</v>
      </c>
      <c r="G1805" s="41">
        <v>1.34</v>
      </c>
      <c r="H1805" s="37" t="s">
        <v>56</v>
      </c>
      <c r="I1805" s="43" t="s">
        <v>1266</v>
      </c>
    </row>
    <row r="1806" spans="1:9" x14ac:dyDescent="0.25">
      <c r="A1806" s="35"/>
      <c r="B1806" s="206" t="s">
        <v>1457</v>
      </c>
      <c r="C1806" s="207"/>
      <c r="D1806" s="208"/>
      <c r="E1806" s="41"/>
      <c r="F1806" s="41"/>
      <c r="G1806" s="41"/>
      <c r="H1806" s="37"/>
      <c r="I1806" s="43"/>
    </row>
    <row r="1807" spans="1:9" ht="31.5" x14ac:dyDescent="0.25">
      <c r="A1807" s="35">
        <f>A1805+1</f>
        <v>1350</v>
      </c>
      <c r="B1807" s="34" t="s">
        <v>1306</v>
      </c>
      <c r="C1807" s="35">
        <v>406</v>
      </c>
      <c r="D1807" s="37" t="s">
        <v>1458</v>
      </c>
      <c r="E1807" s="41">
        <f>G1807/1.18</f>
        <v>827.96610169491532</v>
      </c>
      <c r="F1807" s="41">
        <f>G1807-E1807</f>
        <v>149.03389830508468</v>
      </c>
      <c r="G1807" s="41">
        <v>977</v>
      </c>
      <c r="H1807" s="37" t="s">
        <v>56</v>
      </c>
      <c r="I1807" s="43" t="s">
        <v>1266</v>
      </c>
    </row>
    <row r="1808" spans="1:9" ht="47.25" x14ac:dyDescent="0.25">
      <c r="A1808" s="35">
        <f>A1807+1</f>
        <v>1351</v>
      </c>
      <c r="B1808" s="34" t="s">
        <v>1308</v>
      </c>
      <c r="C1808" s="35">
        <v>406</v>
      </c>
      <c r="D1808" s="37" t="s">
        <v>1459</v>
      </c>
      <c r="E1808" s="41">
        <f>G1808/1.18</f>
        <v>2.2711864406779663</v>
      </c>
      <c r="F1808" s="41">
        <f>G1808-E1808</f>
        <v>0.40881355932203389</v>
      </c>
      <c r="G1808" s="41">
        <v>2.68</v>
      </c>
      <c r="H1808" s="37" t="s">
        <v>56</v>
      </c>
      <c r="I1808" s="43" t="s">
        <v>1266</v>
      </c>
    </row>
    <row r="1809" spans="1:9" ht="31.5" x14ac:dyDescent="0.25">
      <c r="A1809" s="35">
        <f>A1808+1</f>
        <v>1352</v>
      </c>
      <c r="B1809" s="34" t="s">
        <v>1310</v>
      </c>
      <c r="C1809" s="35">
        <v>406</v>
      </c>
      <c r="D1809" s="37" t="s">
        <v>1460</v>
      </c>
      <c r="E1809" s="41">
        <f>G1809/1.18</f>
        <v>1.1355932203389831</v>
      </c>
      <c r="F1809" s="41">
        <f>G1809-E1809</f>
        <v>0.20440677966101695</v>
      </c>
      <c r="G1809" s="41">
        <v>1.34</v>
      </c>
      <c r="H1809" s="37" t="s">
        <v>56</v>
      </c>
      <c r="I1809" s="43" t="s">
        <v>1266</v>
      </c>
    </row>
    <row r="1810" spans="1:9" ht="31.5" x14ac:dyDescent="0.25">
      <c r="A1810" s="35">
        <f>A1809+1</f>
        <v>1353</v>
      </c>
      <c r="B1810" s="34" t="s">
        <v>1312</v>
      </c>
      <c r="C1810" s="35">
        <v>406</v>
      </c>
      <c r="D1810" s="37" t="s">
        <v>1461</v>
      </c>
      <c r="E1810" s="41">
        <f>G1810/1.18</f>
        <v>1.1355932203389831</v>
      </c>
      <c r="F1810" s="41">
        <f>G1810-E1810</f>
        <v>0.20440677966101695</v>
      </c>
      <c r="G1810" s="41">
        <v>1.34</v>
      </c>
      <c r="H1810" s="37" t="s">
        <v>56</v>
      </c>
      <c r="I1810" s="43" t="s">
        <v>1266</v>
      </c>
    </row>
    <row r="1811" spans="1:9" x14ac:dyDescent="0.25">
      <c r="A1811" s="35"/>
      <c r="B1811" s="206" t="s">
        <v>1462</v>
      </c>
      <c r="C1811" s="207"/>
      <c r="D1811" s="208"/>
      <c r="E1811" s="41"/>
      <c r="F1811" s="41"/>
      <c r="G1811" s="41"/>
      <c r="H1811" s="37"/>
      <c r="I1811" s="43"/>
    </row>
    <row r="1812" spans="1:9" ht="31.5" x14ac:dyDescent="0.25">
      <c r="A1812" s="35">
        <f>A1810+1</f>
        <v>1354</v>
      </c>
      <c r="B1812" s="34" t="s">
        <v>1306</v>
      </c>
      <c r="C1812" s="35">
        <v>406</v>
      </c>
      <c r="D1812" s="37" t="s">
        <v>1463</v>
      </c>
      <c r="E1812" s="41">
        <f>G1812/1.18</f>
        <v>827.96610169491532</v>
      </c>
      <c r="F1812" s="41">
        <f>G1812-E1812</f>
        <v>149.03389830508468</v>
      </c>
      <c r="G1812" s="41">
        <v>977</v>
      </c>
      <c r="H1812" s="37" t="s">
        <v>56</v>
      </c>
      <c r="I1812" s="43" t="s">
        <v>1266</v>
      </c>
    </row>
    <row r="1813" spans="1:9" ht="47.25" x14ac:dyDescent="0.25">
      <c r="A1813" s="35">
        <f>A1812+1</f>
        <v>1355</v>
      </c>
      <c r="B1813" s="34" t="s">
        <v>1308</v>
      </c>
      <c r="C1813" s="35">
        <v>406</v>
      </c>
      <c r="D1813" s="37" t="s">
        <v>1464</v>
      </c>
      <c r="E1813" s="41">
        <f>G1813/1.18</f>
        <v>3.3983050847457625</v>
      </c>
      <c r="F1813" s="41">
        <f>G1813-E1813</f>
        <v>0.61169491525423725</v>
      </c>
      <c r="G1813" s="41">
        <v>4.01</v>
      </c>
      <c r="H1813" s="37" t="s">
        <v>56</v>
      </c>
      <c r="I1813" s="43" t="s">
        <v>1266</v>
      </c>
    </row>
    <row r="1814" spans="1:9" ht="31.5" x14ac:dyDescent="0.25">
      <c r="A1814" s="35">
        <f>A1813+1</f>
        <v>1356</v>
      </c>
      <c r="B1814" s="34" t="s">
        <v>1310</v>
      </c>
      <c r="C1814" s="35">
        <v>406</v>
      </c>
      <c r="D1814" s="37" t="s">
        <v>1465</v>
      </c>
      <c r="E1814" s="41">
        <f>G1814/1.18</f>
        <v>2.2711864406779663</v>
      </c>
      <c r="F1814" s="41">
        <f>G1814-E1814</f>
        <v>0.40881355932203389</v>
      </c>
      <c r="G1814" s="41">
        <v>2.68</v>
      </c>
      <c r="H1814" s="37" t="s">
        <v>56</v>
      </c>
      <c r="I1814" s="43" t="s">
        <v>1266</v>
      </c>
    </row>
    <row r="1815" spans="1:9" ht="31.5" x14ac:dyDescent="0.25">
      <c r="A1815" s="35">
        <f>A1814+1</f>
        <v>1357</v>
      </c>
      <c r="B1815" s="34" t="s">
        <v>1312</v>
      </c>
      <c r="C1815" s="35">
        <v>406</v>
      </c>
      <c r="D1815" s="37" t="s">
        <v>1466</v>
      </c>
      <c r="E1815" s="41">
        <f>G1815/1.18</f>
        <v>1.1355932203389831</v>
      </c>
      <c r="F1815" s="41">
        <f>G1815-E1815</f>
        <v>0.20440677966101695</v>
      </c>
      <c r="G1815" s="41">
        <v>1.34</v>
      </c>
      <c r="H1815" s="37" t="s">
        <v>56</v>
      </c>
      <c r="I1815" s="43" t="s">
        <v>1266</v>
      </c>
    </row>
    <row r="1816" spans="1:9" x14ac:dyDescent="0.25">
      <c r="A1816" s="35"/>
      <c r="B1816" s="206" t="s">
        <v>1467</v>
      </c>
      <c r="C1816" s="207"/>
      <c r="D1816" s="208"/>
      <c r="E1816" s="41"/>
      <c r="F1816" s="41"/>
      <c r="G1816" s="41"/>
      <c r="H1816" s="37"/>
      <c r="I1816" s="43"/>
    </row>
    <row r="1817" spans="1:9" ht="31.5" x14ac:dyDescent="0.25">
      <c r="A1817" s="35">
        <f>A1815+1</f>
        <v>1358</v>
      </c>
      <c r="B1817" s="34" t="s">
        <v>1306</v>
      </c>
      <c r="C1817" s="35">
        <v>406</v>
      </c>
      <c r="D1817" s="37" t="s">
        <v>1468</v>
      </c>
      <c r="E1817" s="41">
        <f>G1817/1.18</f>
        <v>4138.9830508474579</v>
      </c>
      <c r="F1817" s="41">
        <f>G1817-E1817</f>
        <v>745.01694915254211</v>
      </c>
      <c r="G1817" s="41">
        <v>4884</v>
      </c>
      <c r="H1817" s="37" t="s">
        <v>56</v>
      </c>
      <c r="I1817" s="43" t="s">
        <v>1266</v>
      </c>
    </row>
    <row r="1818" spans="1:9" ht="47.25" x14ac:dyDescent="0.25">
      <c r="A1818" s="35">
        <f>SUM(A1817+1)</f>
        <v>1359</v>
      </c>
      <c r="B1818" s="34" t="s">
        <v>1308</v>
      </c>
      <c r="C1818" s="35">
        <v>406</v>
      </c>
      <c r="D1818" s="37" t="s">
        <v>1469</v>
      </c>
      <c r="E1818" s="41">
        <f>G1818/1.18</f>
        <v>4.5338983050847457</v>
      </c>
      <c r="F1818" s="41">
        <f>G1818-E1818</f>
        <v>0.81610169491525397</v>
      </c>
      <c r="G1818" s="41">
        <v>5.35</v>
      </c>
      <c r="H1818" s="37" t="s">
        <v>56</v>
      </c>
      <c r="I1818" s="43" t="s">
        <v>1266</v>
      </c>
    </row>
    <row r="1819" spans="1:9" ht="31.5" x14ac:dyDescent="0.25">
      <c r="A1819" s="35">
        <f>A1818+1</f>
        <v>1360</v>
      </c>
      <c r="B1819" s="34" t="s">
        <v>1310</v>
      </c>
      <c r="C1819" s="35">
        <v>406</v>
      </c>
      <c r="D1819" s="37" t="s">
        <v>1470</v>
      </c>
      <c r="E1819" s="41">
        <f>G1819/1.18</f>
        <v>3.3983050847457625</v>
      </c>
      <c r="F1819" s="41">
        <f>G1819-E1819</f>
        <v>0.61169491525423725</v>
      </c>
      <c r="G1819" s="41">
        <v>4.01</v>
      </c>
      <c r="H1819" s="37" t="s">
        <v>56</v>
      </c>
      <c r="I1819" s="43" t="s">
        <v>1266</v>
      </c>
    </row>
    <row r="1820" spans="1:9" ht="47.25" x14ac:dyDescent="0.25">
      <c r="A1820" s="35">
        <f>SUM(A1819+1)</f>
        <v>1361</v>
      </c>
      <c r="B1820" s="34" t="s">
        <v>1312</v>
      </c>
      <c r="C1820" s="35">
        <v>406</v>
      </c>
      <c r="D1820" s="37" t="s">
        <v>1471</v>
      </c>
      <c r="E1820" s="41">
        <f>G1820/1.18</f>
        <v>1.1355932203389831</v>
      </c>
      <c r="F1820" s="41">
        <f>G1820-E1820</f>
        <v>0.20440677966101695</v>
      </c>
      <c r="G1820" s="41">
        <v>1.34</v>
      </c>
      <c r="H1820" s="37" t="s">
        <v>56</v>
      </c>
      <c r="I1820" s="43" t="s">
        <v>1266</v>
      </c>
    </row>
    <row r="1821" spans="1:9" x14ac:dyDescent="0.25">
      <c r="A1821" s="35"/>
      <c r="B1821" s="206" t="s">
        <v>1472</v>
      </c>
      <c r="C1821" s="207"/>
      <c r="D1821" s="208"/>
      <c r="E1821" s="41"/>
      <c r="F1821" s="41"/>
      <c r="G1821" s="41"/>
      <c r="H1821" s="37"/>
      <c r="I1821" s="43"/>
    </row>
    <row r="1822" spans="1:9" ht="31.5" x14ac:dyDescent="0.25">
      <c r="A1822" s="35">
        <f>A1820+1</f>
        <v>1362</v>
      </c>
      <c r="B1822" s="34" t="s">
        <v>1306</v>
      </c>
      <c r="C1822" s="35">
        <v>406</v>
      </c>
      <c r="D1822" s="37" t="s">
        <v>1473</v>
      </c>
      <c r="E1822" s="41">
        <f>G1822/1.18</f>
        <v>1655.0847457627119</v>
      </c>
      <c r="F1822" s="41">
        <f>G1822-E1822</f>
        <v>297.91525423728808</v>
      </c>
      <c r="G1822" s="41">
        <v>1953</v>
      </c>
      <c r="H1822" s="37" t="s">
        <v>56</v>
      </c>
      <c r="I1822" s="43" t="s">
        <v>1266</v>
      </c>
    </row>
    <row r="1823" spans="1:9" ht="47.25" x14ac:dyDescent="0.25">
      <c r="A1823" s="35">
        <f>A1822+1</f>
        <v>1363</v>
      </c>
      <c r="B1823" s="34" t="s">
        <v>1308</v>
      </c>
      <c r="C1823" s="35">
        <v>406</v>
      </c>
      <c r="D1823" s="37" t="s">
        <v>1474</v>
      </c>
      <c r="E1823" s="41">
        <f>G1823/1.18</f>
        <v>9.0677966101694913</v>
      </c>
      <c r="F1823" s="41">
        <f>G1823-E1823</f>
        <v>1.6322033898305079</v>
      </c>
      <c r="G1823" s="41">
        <v>10.7</v>
      </c>
      <c r="H1823" s="37" t="s">
        <v>56</v>
      </c>
      <c r="I1823" s="43" t="s">
        <v>1266</v>
      </c>
    </row>
    <row r="1824" spans="1:9" ht="31.5" x14ac:dyDescent="0.25">
      <c r="A1824" s="35">
        <f>A1823+1</f>
        <v>1364</v>
      </c>
      <c r="B1824" s="34" t="s">
        <v>1310</v>
      </c>
      <c r="C1824" s="35">
        <v>406</v>
      </c>
      <c r="D1824" s="37" t="s">
        <v>1475</v>
      </c>
      <c r="E1824" s="41">
        <f>G1824/1.18</f>
        <v>3.3983050847457625</v>
      </c>
      <c r="F1824" s="41">
        <f>G1824-E1824</f>
        <v>0.61169491525423725</v>
      </c>
      <c r="G1824" s="41">
        <v>4.01</v>
      </c>
      <c r="H1824" s="37" t="s">
        <v>56</v>
      </c>
      <c r="I1824" s="43" t="s">
        <v>1266</v>
      </c>
    </row>
    <row r="1825" spans="1:9" ht="47.25" x14ac:dyDescent="0.25">
      <c r="A1825" s="35">
        <f>SUM(A1824+1)</f>
        <v>1365</v>
      </c>
      <c r="B1825" s="34" t="s">
        <v>1312</v>
      </c>
      <c r="C1825" s="35">
        <v>406</v>
      </c>
      <c r="D1825" s="37" t="s">
        <v>1476</v>
      </c>
      <c r="E1825" s="41">
        <f>G1825/1.18</f>
        <v>1.1355932203389831</v>
      </c>
      <c r="F1825" s="41">
        <f>G1825-E1825</f>
        <v>0.20440677966101695</v>
      </c>
      <c r="G1825" s="41">
        <v>1.34</v>
      </c>
      <c r="H1825" s="37" t="s">
        <v>56</v>
      </c>
      <c r="I1825" s="43" t="s">
        <v>1266</v>
      </c>
    </row>
    <row r="1826" spans="1:9" x14ac:dyDescent="0.25">
      <c r="A1826" s="35"/>
      <c r="B1826" s="206" t="s">
        <v>1477</v>
      </c>
      <c r="C1826" s="207"/>
      <c r="D1826" s="208"/>
      <c r="E1826" s="41"/>
      <c r="F1826" s="41"/>
      <c r="G1826" s="41"/>
      <c r="H1826" s="37"/>
      <c r="I1826" s="43"/>
    </row>
    <row r="1827" spans="1:9" x14ac:dyDescent="0.25">
      <c r="A1827" s="35">
        <f>A1825+1</f>
        <v>1366</v>
      </c>
      <c r="B1827" s="34" t="s">
        <v>1306</v>
      </c>
      <c r="C1827" s="35">
        <v>406</v>
      </c>
      <c r="D1827" s="37" t="s">
        <v>1478</v>
      </c>
      <c r="E1827" s="41">
        <f>G1827/1.18</f>
        <v>8277.1186440677975</v>
      </c>
      <c r="F1827" s="41">
        <f>G1827-E1827</f>
        <v>1489.8813559322025</v>
      </c>
      <c r="G1827" s="41">
        <v>9767</v>
      </c>
      <c r="H1827" s="37" t="s">
        <v>56</v>
      </c>
      <c r="I1827" s="43" t="s">
        <v>1266</v>
      </c>
    </row>
    <row r="1828" spans="1:9" ht="47.25" x14ac:dyDescent="0.25">
      <c r="A1828" s="35">
        <f>A1827+1</f>
        <v>1367</v>
      </c>
      <c r="B1828" s="34" t="s">
        <v>1308</v>
      </c>
      <c r="C1828" s="35">
        <v>406</v>
      </c>
      <c r="D1828" s="37" t="s">
        <v>1479</v>
      </c>
      <c r="E1828" s="41">
        <f>G1828/1.18</f>
        <v>20.406779661016948</v>
      </c>
      <c r="F1828" s="41">
        <f>G1828-E1828</f>
        <v>3.6732203389830502</v>
      </c>
      <c r="G1828" s="41">
        <v>24.08</v>
      </c>
      <c r="H1828" s="37" t="s">
        <v>56</v>
      </c>
      <c r="I1828" s="43" t="s">
        <v>1266</v>
      </c>
    </row>
    <row r="1829" spans="1:9" ht="31.5" x14ac:dyDescent="0.25">
      <c r="A1829" s="35">
        <f>A1828+1</f>
        <v>1368</v>
      </c>
      <c r="B1829" s="34" t="s">
        <v>1310</v>
      </c>
      <c r="C1829" s="35">
        <v>406</v>
      </c>
      <c r="D1829" s="37" t="s">
        <v>1480</v>
      </c>
      <c r="E1829" s="41">
        <f>G1829/1.18</f>
        <v>9.0677966101694913</v>
      </c>
      <c r="F1829" s="41">
        <f>G1829-E1829</f>
        <v>1.6322033898305079</v>
      </c>
      <c r="G1829" s="41">
        <v>10.7</v>
      </c>
      <c r="H1829" s="37" t="s">
        <v>56</v>
      </c>
      <c r="I1829" s="43" t="s">
        <v>1266</v>
      </c>
    </row>
    <row r="1830" spans="1:9" ht="31.5" x14ac:dyDescent="0.25">
      <c r="A1830" s="35">
        <f>SUM(A1829+1)</f>
        <v>1369</v>
      </c>
      <c r="B1830" s="34" t="s">
        <v>1312</v>
      </c>
      <c r="C1830" s="35">
        <v>406</v>
      </c>
      <c r="D1830" s="37" t="s">
        <v>1481</v>
      </c>
      <c r="E1830" s="41">
        <f>G1830/1.18</f>
        <v>3.3983050847457625</v>
      </c>
      <c r="F1830" s="41">
        <f>G1830-E1830</f>
        <v>0.61169491525423725</v>
      </c>
      <c r="G1830" s="41">
        <v>4.01</v>
      </c>
      <c r="H1830" s="37" t="s">
        <v>56</v>
      </c>
      <c r="I1830" s="43" t="s">
        <v>1266</v>
      </c>
    </row>
    <row r="1831" spans="1:9" x14ac:dyDescent="0.25">
      <c r="A1831" s="35" t="s">
        <v>908</v>
      </c>
      <c r="B1831" s="206" t="s">
        <v>1482</v>
      </c>
      <c r="C1831" s="207"/>
      <c r="D1831" s="208"/>
      <c r="E1831" s="41"/>
      <c r="F1831" s="41"/>
      <c r="G1831" s="41"/>
      <c r="H1831" s="37"/>
      <c r="I1831" s="43"/>
    </row>
    <row r="1832" spans="1:9" ht="31.5" x14ac:dyDescent="0.25">
      <c r="A1832" s="35">
        <f>A1830+1</f>
        <v>1370</v>
      </c>
      <c r="B1832" s="34" t="s">
        <v>1306</v>
      </c>
      <c r="C1832" s="35">
        <v>406</v>
      </c>
      <c r="D1832" s="37" t="s">
        <v>1483</v>
      </c>
      <c r="E1832" s="41">
        <f>G1832/1.18</f>
        <v>4966.1016949152545</v>
      </c>
      <c r="F1832" s="41">
        <f>G1832-E1832</f>
        <v>893.89830508474552</v>
      </c>
      <c r="G1832" s="41">
        <v>5860</v>
      </c>
      <c r="H1832" s="37" t="s">
        <v>56</v>
      </c>
      <c r="I1832" s="43" t="s">
        <v>1266</v>
      </c>
    </row>
    <row r="1833" spans="1:9" ht="47.25" x14ac:dyDescent="0.25">
      <c r="A1833" s="35">
        <f>SUM(A1832+1)</f>
        <v>1371</v>
      </c>
      <c r="B1833" s="34" t="s">
        <v>1308</v>
      </c>
      <c r="C1833" s="35">
        <v>406</v>
      </c>
      <c r="D1833" s="37" t="s">
        <v>1484</v>
      </c>
      <c r="E1833" s="41">
        <f>G1833/1.18</f>
        <v>12.474576271186441</v>
      </c>
      <c r="F1833" s="41">
        <f>G1833-E1833</f>
        <v>2.2454237288135594</v>
      </c>
      <c r="G1833" s="41">
        <v>14.72</v>
      </c>
      <c r="H1833" s="37" t="s">
        <v>56</v>
      </c>
      <c r="I1833" s="43" t="s">
        <v>1266</v>
      </c>
    </row>
    <row r="1834" spans="1:9" ht="31.5" x14ac:dyDescent="0.25">
      <c r="A1834" s="35">
        <f>A1833+1</f>
        <v>1372</v>
      </c>
      <c r="B1834" s="34" t="s">
        <v>1310</v>
      </c>
      <c r="C1834" s="35">
        <v>406</v>
      </c>
      <c r="D1834" s="37" t="s">
        <v>1485</v>
      </c>
      <c r="E1834" s="41">
        <f>G1834/1.18</f>
        <v>5.6694915254237293</v>
      </c>
      <c r="F1834" s="41">
        <f>G1834-E1834</f>
        <v>1.0205084745762711</v>
      </c>
      <c r="G1834" s="41">
        <v>6.69</v>
      </c>
      <c r="H1834" s="37" t="s">
        <v>56</v>
      </c>
      <c r="I1834" s="43" t="s">
        <v>1266</v>
      </c>
    </row>
    <row r="1835" spans="1:9" ht="31.5" x14ac:dyDescent="0.25">
      <c r="A1835" s="35">
        <f>A1834+1</f>
        <v>1373</v>
      </c>
      <c r="B1835" s="34" t="s">
        <v>1312</v>
      </c>
      <c r="C1835" s="35">
        <v>406</v>
      </c>
      <c r="D1835" s="37" t="s">
        <v>1486</v>
      </c>
      <c r="E1835" s="41">
        <f>G1835/1.18</f>
        <v>2.2711864406779663</v>
      </c>
      <c r="F1835" s="41">
        <f>G1835-E1835</f>
        <v>0.40881355932203389</v>
      </c>
      <c r="G1835" s="41">
        <v>2.68</v>
      </c>
      <c r="H1835" s="37" t="s">
        <v>56</v>
      </c>
      <c r="I1835" s="43" t="s">
        <v>1266</v>
      </c>
    </row>
    <row r="1836" spans="1:9" x14ac:dyDescent="0.25">
      <c r="A1836" s="35"/>
      <c r="B1836" s="206" t="s">
        <v>1487</v>
      </c>
      <c r="C1836" s="207"/>
      <c r="D1836" s="208"/>
      <c r="E1836" s="41"/>
      <c r="F1836" s="41"/>
      <c r="G1836" s="41"/>
      <c r="H1836" s="37"/>
      <c r="I1836" s="43"/>
    </row>
    <row r="1837" spans="1:9" ht="31.5" x14ac:dyDescent="0.25">
      <c r="A1837" s="35">
        <f>A1835+1</f>
        <v>1374</v>
      </c>
      <c r="B1837" s="34" t="s">
        <v>1306</v>
      </c>
      <c r="C1837" s="35">
        <v>406</v>
      </c>
      <c r="D1837" s="37" t="s">
        <v>1488</v>
      </c>
      <c r="E1837" s="41">
        <f>G1837/1.18</f>
        <v>4966.1016949152545</v>
      </c>
      <c r="F1837" s="41">
        <f>G1837-E1837</f>
        <v>893.89830508474552</v>
      </c>
      <c r="G1837" s="41">
        <v>5860</v>
      </c>
      <c r="H1837" s="37" t="s">
        <v>56</v>
      </c>
      <c r="I1837" s="43" t="s">
        <v>1266</v>
      </c>
    </row>
    <row r="1838" spans="1:9" ht="63" x14ac:dyDescent="0.25">
      <c r="A1838" s="35">
        <f>SUM(A1837+1)</f>
        <v>1375</v>
      </c>
      <c r="B1838" s="34" t="s">
        <v>1308</v>
      </c>
      <c r="C1838" s="35">
        <v>406</v>
      </c>
      <c r="D1838" s="37" t="s">
        <v>1489</v>
      </c>
      <c r="E1838" s="41">
        <f>G1838/1.18</f>
        <v>5.6694915254237293</v>
      </c>
      <c r="F1838" s="41">
        <f>G1838-E1838</f>
        <v>1.0205084745762711</v>
      </c>
      <c r="G1838" s="41">
        <v>6.69</v>
      </c>
      <c r="H1838" s="37" t="s">
        <v>56</v>
      </c>
      <c r="I1838" s="43" t="s">
        <v>1266</v>
      </c>
    </row>
    <row r="1839" spans="1:9" ht="47.25" x14ac:dyDescent="0.25">
      <c r="A1839" s="35">
        <f>SUM(A1838+1)</f>
        <v>1376</v>
      </c>
      <c r="B1839" s="34" t="s">
        <v>1310</v>
      </c>
      <c r="C1839" s="35">
        <v>406</v>
      </c>
      <c r="D1839" s="37" t="s">
        <v>1490</v>
      </c>
      <c r="E1839" s="41">
        <f>G1839/1.18</f>
        <v>3.3983050847457625</v>
      </c>
      <c r="F1839" s="41">
        <f>G1839-E1839</f>
        <v>0.61169491525423725</v>
      </c>
      <c r="G1839" s="41">
        <v>4.01</v>
      </c>
      <c r="H1839" s="37" t="s">
        <v>56</v>
      </c>
      <c r="I1839" s="43" t="s">
        <v>1266</v>
      </c>
    </row>
    <row r="1840" spans="1:9" ht="47.25" x14ac:dyDescent="0.25">
      <c r="A1840" s="35">
        <f>SUM(A1839+1)</f>
        <v>1377</v>
      </c>
      <c r="B1840" s="34" t="s">
        <v>1312</v>
      </c>
      <c r="C1840" s="35">
        <v>406</v>
      </c>
      <c r="D1840" s="37" t="s">
        <v>1491</v>
      </c>
      <c r="E1840" s="41">
        <f>G1840/1.18</f>
        <v>2.2711864406779663</v>
      </c>
      <c r="F1840" s="41">
        <f>G1840-E1840</f>
        <v>0.40881355932203389</v>
      </c>
      <c r="G1840" s="41">
        <v>2.68</v>
      </c>
      <c r="H1840" s="37" t="s">
        <v>56</v>
      </c>
      <c r="I1840" s="43" t="s">
        <v>1266</v>
      </c>
    </row>
    <row r="1841" spans="1:9" x14ac:dyDescent="0.25">
      <c r="A1841" s="35"/>
      <c r="B1841" s="206" t="s">
        <v>1665</v>
      </c>
      <c r="C1841" s="207"/>
      <c r="D1841" s="208"/>
      <c r="E1841" s="41"/>
      <c r="F1841" s="41"/>
      <c r="G1841" s="41"/>
      <c r="H1841" s="37"/>
      <c r="I1841" s="43"/>
    </row>
    <row r="1842" spans="1:9" ht="31.5" x14ac:dyDescent="0.25">
      <c r="A1842" s="35">
        <f>A1840+1</f>
        <v>1378</v>
      </c>
      <c r="B1842" s="34" t="s">
        <v>1306</v>
      </c>
      <c r="C1842" s="35">
        <v>406</v>
      </c>
      <c r="D1842" s="37" t="s">
        <v>1666</v>
      </c>
      <c r="E1842" s="41">
        <f>G1842/1.18</f>
        <v>1655.0847457627119</v>
      </c>
      <c r="F1842" s="41">
        <f>G1842-E1842</f>
        <v>297.91525423728808</v>
      </c>
      <c r="G1842" s="41">
        <v>1953</v>
      </c>
      <c r="H1842" s="37" t="s">
        <v>56</v>
      </c>
      <c r="I1842" s="43" t="s">
        <v>1266</v>
      </c>
    </row>
    <row r="1843" spans="1:9" ht="47.25" x14ac:dyDescent="0.25">
      <c r="A1843" s="35">
        <f>SUM(A1842+1)</f>
        <v>1379</v>
      </c>
      <c r="B1843" s="34" t="s">
        <v>1308</v>
      </c>
      <c r="C1843" s="35">
        <v>406</v>
      </c>
      <c r="D1843" s="37" t="s">
        <v>1667</v>
      </c>
      <c r="E1843" s="41">
        <f>G1843/1.18</f>
        <v>5.6694915254237293</v>
      </c>
      <c r="F1843" s="41">
        <f>G1843-E1843</f>
        <v>1.0205084745762711</v>
      </c>
      <c r="G1843" s="41">
        <v>6.69</v>
      </c>
      <c r="H1843" s="37" t="s">
        <v>56</v>
      </c>
      <c r="I1843" s="43" t="s">
        <v>1266</v>
      </c>
    </row>
    <row r="1844" spans="1:9" ht="31.5" x14ac:dyDescent="0.25">
      <c r="A1844" s="35">
        <f>SUM(A1843+1)</f>
        <v>1380</v>
      </c>
      <c r="B1844" s="34" t="s">
        <v>1310</v>
      </c>
      <c r="C1844" s="35">
        <v>406</v>
      </c>
      <c r="D1844" s="37" t="s">
        <v>1668</v>
      </c>
      <c r="E1844" s="41">
        <f>G1844/1.18</f>
        <v>2.2711864406779663</v>
      </c>
      <c r="F1844" s="41">
        <f>G1844-E1844</f>
        <v>0.40881355932203389</v>
      </c>
      <c r="G1844" s="41">
        <v>2.68</v>
      </c>
      <c r="H1844" s="37" t="s">
        <v>56</v>
      </c>
      <c r="I1844" s="43" t="s">
        <v>1266</v>
      </c>
    </row>
    <row r="1845" spans="1:9" ht="47.25" x14ac:dyDescent="0.25">
      <c r="A1845" s="35">
        <f>SUM(A1844+1)</f>
        <v>1381</v>
      </c>
      <c r="B1845" s="34" t="s">
        <v>1312</v>
      </c>
      <c r="C1845" s="35">
        <v>406</v>
      </c>
      <c r="D1845" s="37" t="s">
        <v>1669</v>
      </c>
      <c r="E1845" s="41">
        <f>G1845/1.18</f>
        <v>1.1355932203389831</v>
      </c>
      <c r="F1845" s="41">
        <f>G1845-E1845</f>
        <v>0.20440677966101695</v>
      </c>
      <c r="G1845" s="41">
        <v>1.34</v>
      </c>
      <c r="H1845" s="37" t="s">
        <v>56</v>
      </c>
      <c r="I1845" s="43" t="s">
        <v>1266</v>
      </c>
    </row>
    <row r="1846" spans="1:9" x14ac:dyDescent="0.25">
      <c r="A1846" s="35"/>
      <c r="B1846" s="206" t="s">
        <v>1492</v>
      </c>
      <c r="C1846" s="207"/>
      <c r="D1846" s="208"/>
      <c r="E1846" s="41"/>
      <c r="F1846" s="41"/>
      <c r="G1846" s="41"/>
      <c r="H1846" s="37"/>
      <c r="I1846" s="43"/>
    </row>
    <row r="1847" spans="1:9" x14ac:dyDescent="0.25">
      <c r="A1847" s="35">
        <f>A1845+1</f>
        <v>1382</v>
      </c>
      <c r="B1847" s="34" t="s">
        <v>1306</v>
      </c>
      <c r="C1847" s="35">
        <v>406</v>
      </c>
      <c r="D1847" s="37" t="s">
        <v>1493</v>
      </c>
      <c r="E1847" s="41">
        <f>G1847/1.18</f>
        <v>827.96610169491532</v>
      </c>
      <c r="F1847" s="41">
        <f>G1847-E1847</f>
        <v>149.03389830508468</v>
      </c>
      <c r="G1847" s="41">
        <v>977</v>
      </c>
      <c r="H1847" s="37" t="s">
        <v>56</v>
      </c>
      <c r="I1847" s="43" t="s">
        <v>1266</v>
      </c>
    </row>
    <row r="1848" spans="1:9" ht="47.25" x14ac:dyDescent="0.25">
      <c r="A1848" s="35">
        <f>A1847+1</f>
        <v>1383</v>
      </c>
      <c r="B1848" s="34" t="s">
        <v>1308</v>
      </c>
      <c r="C1848" s="35">
        <v>406</v>
      </c>
      <c r="D1848" s="37" t="s">
        <v>1494</v>
      </c>
      <c r="E1848" s="41">
        <f>G1848/1.18</f>
        <v>2.2711864406779663</v>
      </c>
      <c r="F1848" s="41">
        <f>G1848-E1848</f>
        <v>0.40881355932203389</v>
      </c>
      <c r="G1848" s="41">
        <v>2.68</v>
      </c>
      <c r="H1848" s="37" t="s">
        <v>56</v>
      </c>
      <c r="I1848" s="43" t="s">
        <v>1266</v>
      </c>
    </row>
    <row r="1849" spans="1:9" ht="31.5" x14ac:dyDescent="0.25">
      <c r="A1849" s="35">
        <f>A1848+1</f>
        <v>1384</v>
      </c>
      <c r="B1849" s="34" t="s">
        <v>1310</v>
      </c>
      <c r="C1849" s="35">
        <v>406</v>
      </c>
      <c r="D1849" s="37" t="s">
        <v>1495</v>
      </c>
      <c r="E1849" s="41">
        <f>G1849/1.18</f>
        <v>1.1355932203389831</v>
      </c>
      <c r="F1849" s="41">
        <f>G1849-E1849</f>
        <v>0.20440677966101695</v>
      </c>
      <c r="G1849" s="41">
        <v>1.34</v>
      </c>
      <c r="H1849" s="37" t="s">
        <v>56</v>
      </c>
      <c r="I1849" s="43" t="s">
        <v>1266</v>
      </c>
    </row>
    <row r="1850" spans="1:9" ht="31.5" x14ac:dyDescent="0.25">
      <c r="A1850" s="35">
        <f>A1849+1</f>
        <v>1385</v>
      </c>
      <c r="B1850" s="34" t="s">
        <v>1312</v>
      </c>
      <c r="C1850" s="35">
        <v>406</v>
      </c>
      <c r="D1850" s="37" t="s">
        <v>1496</v>
      </c>
      <c r="E1850" s="41">
        <f>G1850/1.18</f>
        <v>1.1355932203389831</v>
      </c>
      <c r="F1850" s="41">
        <f>G1850-E1850</f>
        <v>0.20440677966101695</v>
      </c>
      <c r="G1850" s="41">
        <v>1.34</v>
      </c>
      <c r="H1850" s="37" t="s">
        <v>56</v>
      </c>
      <c r="I1850" s="43" t="s">
        <v>1266</v>
      </c>
    </row>
    <row r="1851" spans="1:9" x14ac:dyDescent="0.25">
      <c r="A1851" s="35"/>
      <c r="B1851" s="206" t="s">
        <v>1497</v>
      </c>
      <c r="C1851" s="207"/>
      <c r="D1851" s="208"/>
      <c r="E1851" s="41"/>
      <c r="F1851" s="41"/>
      <c r="G1851" s="41"/>
      <c r="H1851" s="37"/>
      <c r="I1851" s="43"/>
    </row>
    <row r="1852" spans="1:9" ht="31.5" x14ac:dyDescent="0.25">
      <c r="A1852" s="35">
        <f>A1850+1</f>
        <v>1386</v>
      </c>
      <c r="B1852" s="34" t="s">
        <v>1306</v>
      </c>
      <c r="C1852" s="35">
        <v>406</v>
      </c>
      <c r="D1852" s="37" t="s">
        <v>1498</v>
      </c>
      <c r="E1852" s="41">
        <f>G1852/1.18</f>
        <v>4138.9830508474579</v>
      </c>
      <c r="F1852" s="41">
        <f>G1852-E1852</f>
        <v>745.01694915254211</v>
      </c>
      <c r="G1852" s="41">
        <v>4884</v>
      </c>
      <c r="H1852" s="37" t="s">
        <v>56</v>
      </c>
      <c r="I1852" s="43" t="s">
        <v>1266</v>
      </c>
    </row>
    <row r="1853" spans="1:9" ht="47.25" x14ac:dyDescent="0.25">
      <c r="A1853" s="35">
        <f>A1852+1</f>
        <v>1387</v>
      </c>
      <c r="B1853" s="34" t="s">
        <v>1308</v>
      </c>
      <c r="C1853" s="35">
        <v>406</v>
      </c>
      <c r="D1853" s="37" t="s">
        <v>1499</v>
      </c>
      <c r="E1853" s="41">
        <f>G1853/1.18</f>
        <v>13.610169491525424</v>
      </c>
      <c r="F1853" s="41">
        <f>G1853-E1853</f>
        <v>2.4498305084745748</v>
      </c>
      <c r="G1853" s="41">
        <v>16.059999999999999</v>
      </c>
      <c r="H1853" s="37" t="s">
        <v>56</v>
      </c>
      <c r="I1853" s="43" t="s">
        <v>1266</v>
      </c>
    </row>
    <row r="1854" spans="1:9" ht="31.5" x14ac:dyDescent="0.25">
      <c r="A1854" s="35">
        <f>A1853+1</f>
        <v>1388</v>
      </c>
      <c r="B1854" s="34" t="s">
        <v>1310</v>
      </c>
      <c r="C1854" s="35">
        <v>406</v>
      </c>
      <c r="D1854" s="37" t="s">
        <v>1500</v>
      </c>
      <c r="E1854" s="41">
        <f>G1854/1.18</f>
        <v>2.2711864406779663</v>
      </c>
      <c r="F1854" s="41">
        <f>G1854-E1854</f>
        <v>0.40881355932203389</v>
      </c>
      <c r="G1854" s="41">
        <v>2.68</v>
      </c>
      <c r="H1854" s="37" t="s">
        <v>56</v>
      </c>
      <c r="I1854" s="43" t="s">
        <v>1266</v>
      </c>
    </row>
    <row r="1855" spans="1:9" x14ac:dyDescent="0.25">
      <c r="A1855" s="35"/>
      <c r="B1855" s="206" t="s">
        <v>1501</v>
      </c>
      <c r="C1855" s="207"/>
      <c r="D1855" s="208"/>
      <c r="E1855" s="41"/>
      <c r="F1855" s="41"/>
      <c r="G1855" s="41"/>
      <c r="H1855" s="37"/>
      <c r="I1855" s="43"/>
    </row>
    <row r="1856" spans="1:9" ht="31.5" x14ac:dyDescent="0.25">
      <c r="A1856" s="35">
        <f>A1854+1</f>
        <v>1389</v>
      </c>
      <c r="B1856" s="34" t="s">
        <v>1306</v>
      </c>
      <c r="C1856" s="35">
        <v>406</v>
      </c>
      <c r="D1856" s="37" t="s">
        <v>1502</v>
      </c>
      <c r="E1856" s="41">
        <f>G1856/1.18</f>
        <v>1655.0847457627119</v>
      </c>
      <c r="F1856" s="41">
        <f>G1856-E1856</f>
        <v>297.91525423728808</v>
      </c>
      <c r="G1856" s="41">
        <v>1953</v>
      </c>
      <c r="H1856" s="37" t="s">
        <v>56</v>
      </c>
      <c r="I1856" s="43" t="s">
        <v>1266</v>
      </c>
    </row>
    <row r="1857" spans="1:9" ht="47.25" x14ac:dyDescent="0.25">
      <c r="A1857" s="35">
        <f>A1856+1</f>
        <v>1390</v>
      </c>
      <c r="B1857" s="34" t="s">
        <v>1308</v>
      </c>
      <c r="C1857" s="35">
        <v>406</v>
      </c>
      <c r="D1857" s="37" t="s">
        <v>1503</v>
      </c>
      <c r="E1857" s="41">
        <f>G1857/1.18</f>
        <v>17.008474576271187</v>
      </c>
      <c r="F1857" s="41">
        <f>G1857-E1857</f>
        <v>3.0615254237288134</v>
      </c>
      <c r="G1857" s="41">
        <v>20.07</v>
      </c>
      <c r="H1857" s="37" t="s">
        <v>56</v>
      </c>
      <c r="I1857" s="43" t="s">
        <v>1266</v>
      </c>
    </row>
    <row r="1858" spans="1:9" ht="31.5" x14ac:dyDescent="0.25">
      <c r="A1858" s="35">
        <f>A1857+1</f>
        <v>1391</v>
      </c>
      <c r="B1858" s="34" t="s">
        <v>1310</v>
      </c>
      <c r="C1858" s="35">
        <v>406</v>
      </c>
      <c r="D1858" s="37" t="s">
        <v>1504</v>
      </c>
      <c r="E1858" s="41">
        <f>G1858/1.18</f>
        <v>17.008474576271187</v>
      </c>
      <c r="F1858" s="41">
        <f>G1858-E1858</f>
        <v>3.0615254237288134</v>
      </c>
      <c r="G1858" s="41">
        <v>20.07</v>
      </c>
      <c r="H1858" s="37" t="s">
        <v>56</v>
      </c>
      <c r="I1858" s="43" t="s">
        <v>1266</v>
      </c>
    </row>
    <row r="1859" spans="1:9" x14ac:dyDescent="0.25">
      <c r="A1859" s="35"/>
      <c r="B1859" s="206" t="s">
        <v>1505</v>
      </c>
      <c r="C1859" s="207"/>
      <c r="D1859" s="208"/>
      <c r="E1859" s="41"/>
      <c r="F1859" s="41"/>
      <c r="G1859" s="41"/>
      <c r="H1859" s="37"/>
      <c r="I1859" s="43"/>
    </row>
    <row r="1860" spans="1:9" ht="31.5" x14ac:dyDescent="0.25">
      <c r="A1860" s="35">
        <f>A1858+1</f>
        <v>1392</v>
      </c>
      <c r="B1860" s="34" t="s">
        <v>1306</v>
      </c>
      <c r="C1860" s="35">
        <v>406</v>
      </c>
      <c r="D1860" s="37" t="s">
        <v>1506</v>
      </c>
      <c r="E1860" s="41">
        <f>G1860/1.18</f>
        <v>1655.0847457627119</v>
      </c>
      <c r="F1860" s="41">
        <f>G1860-E1860</f>
        <v>297.91525423728808</v>
      </c>
      <c r="G1860" s="41">
        <v>1953</v>
      </c>
      <c r="H1860" s="37" t="s">
        <v>56</v>
      </c>
      <c r="I1860" s="43" t="s">
        <v>1266</v>
      </c>
    </row>
    <row r="1861" spans="1:9" ht="47.25" x14ac:dyDescent="0.25">
      <c r="A1861" s="35">
        <f>A1860+1</f>
        <v>1393</v>
      </c>
      <c r="B1861" s="34" t="s">
        <v>1308</v>
      </c>
      <c r="C1861" s="35">
        <v>406</v>
      </c>
      <c r="D1861" s="37" t="s">
        <v>1507</v>
      </c>
      <c r="E1861" s="41">
        <f>G1861/1.18</f>
        <v>41.957627118644069</v>
      </c>
      <c r="F1861" s="41">
        <f>G1861-E1861</f>
        <v>7.5523728813559288</v>
      </c>
      <c r="G1861" s="41">
        <v>49.51</v>
      </c>
      <c r="H1861" s="37" t="s">
        <v>56</v>
      </c>
      <c r="I1861" s="43" t="s">
        <v>1266</v>
      </c>
    </row>
    <row r="1862" spans="1:9" ht="31.5" x14ac:dyDescent="0.25">
      <c r="A1862" s="35">
        <f>A1861+1</f>
        <v>1394</v>
      </c>
      <c r="B1862" s="34" t="s">
        <v>1312</v>
      </c>
      <c r="C1862" s="35">
        <v>406</v>
      </c>
      <c r="D1862" s="37" t="s">
        <v>1508</v>
      </c>
      <c r="E1862" s="41">
        <f>G1862/1.18</f>
        <v>41.957627118644069</v>
      </c>
      <c r="F1862" s="41">
        <f>G1862-E1862</f>
        <v>7.5523728813559288</v>
      </c>
      <c r="G1862" s="41">
        <v>49.51</v>
      </c>
      <c r="H1862" s="37" t="s">
        <v>56</v>
      </c>
      <c r="I1862" s="43" t="s">
        <v>1266</v>
      </c>
    </row>
    <row r="1863" spans="1:9" x14ac:dyDescent="0.25">
      <c r="A1863" s="35"/>
      <c r="B1863" s="206" t="s">
        <v>1509</v>
      </c>
      <c r="C1863" s="207"/>
      <c r="D1863" s="208"/>
      <c r="E1863" s="41"/>
      <c r="F1863" s="41"/>
      <c r="G1863" s="41"/>
      <c r="H1863" s="37"/>
      <c r="I1863" s="43"/>
    </row>
    <row r="1864" spans="1:9" ht="47.25" x14ac:dyDescent="0.25">
      <c r="A1864" s="35">
        <f>A1862+1</f>
        <v>1395</v>
      </c>
      <c r="B1864" s="34" t="s">
        <v>1306</v>
      </c>
      <c r="C1864" s="35">
        <v>406</v>
      </c>
      <c r="D1864" s="37" t="s">
        <v>1510</v>
      </c>
      <c r="E1864" s="41">
        <f>G1864/1.18</f>
        <v>1655.0847457627119</v>
      </c>
      <c r="F1864" s="41">
        <f>G1864-E1864</f>
        <v>297.91525423728808</v>
      </c>
      <c r="G1864" s="41">
        <v>1953</v>
      </c>
      <c r="H1864" s="37" t="s">
        <v>56</v>
      </c>
      <c r="I1864" s="43" t="s">
        <v>1266</v>
      </c>
    </row>
    <row r="1865" spans="1:9" ht="63" x14ac:dyDescent="0.25">
      <c r="A1865" s="35">
        <f>A1864+1</f>
        <v>1396</v>
      </c>
      <c r="B1865" s="34" t="s">
        <v>1308</v>
      </c>
      <c r="C1865" s="35">
        <v>406</v>
      </c>
      <c r="D1865" s="37" t="s">
        <v>1511</v>
      </c>
      <c r="E1865" s="41">
        <f>G1865/1.18</f>
        <v>3.3983050847457625</v>
      </c>
      <c r="F1865" s="41">
        <f>G1865-E1865</f>
        <v>0.61169491525423725</v>
      </c>
      <c r="G1865" s="41">
        <v>4.01</v>
      </c>
      <c r="H1865" s="37" t="s">
        <v>56</v>
      </c>
      <c r="I1865" s="43" t="s">
        <v>1266</v>
      </c>
    </row>
    <row r="1866" spans="1:9" ht="47.25" x14ac:dyDescent="0.25">
      <c r="A1866" s="35">
        <f>A1865+1</f>
        <v>1397</v>
      </c>
      <c r="B1866" s="34" t="s">
        <v>1310</v>
      </c>
      <c r="C1866" s="35">
        <v>406</v>
      </c>
      <c r="D1866" s="37" t="s">
        <v>1512</v>
      </c>
      <c r="E1866" s="41">
        <f>G1866/1.18</f>
        <v>2.2711864406779663</v>
      </c>
      <c r="F1866" s="41">
        <f>G1866-E1866</f>
        <v>0.40881355932203389</v>
      </c>
      <c r="G1866" s="41">
        <v>2.68</v>
      </c>
      <c r="H1866" s="37" t="s">
        <v>56</v>
      </c>
      <c r="I1866" s="43" t="s">
        <v>1266</v>
      </c>
    </row>
    <row r="1867" spans="1:9" ht="47.25" x14ac:dyDescent="0.25">
      <c r="A1867" s="35">
        <f>A1866+1</f>
        <v>1398</v>
      </c>
      <c r="B1867" s="34" t="s">
        <v>1312</v>
      </c>
      <c r="C1867" s="35">
        <v>406</v>
      </c>
      <c r="D1867" s="37" t="s">
        <v>1513</v>
      </c>
      <c r="E1867" s="45">
        <f>G1867/1.18</f>
        <v>1.1355932203389831</v>
      </c>
      <c r="F1867" s="45">
        <f>G1867-E1867</f>
        <v>0.20440677966101695</v>
      </c>
      <c r="G1867" s="45">
        <v>1.34</v>
      </c>
      <c r="H1867" s="40" t="s">
        <v>56</v>
      </c>
      <c r="I1867" s="56" t="s">
        <v>1266</v>
      </c>
    </row>
    <row r="1868" spans="1:9" x14ac:dyDescent="0.25">
      <c r="A1868" s="212" t="s">
        <v>1514</v>
      </c>
      <c r="B1868" s="213"/>
      <c r="C1868" s="213"/>
      <c r="D1868" s="213"/>
      <c r="E1868" s="43"/>
      <c r="F1868" s="44"/>
      <c r="G1868" s="44"/>
      <c r="H1868" s="44"/>
      <c r="I1868" s="44"/>
    </row>
    <row r="1869" spans="1:9" x14ac:dyDescent="0.25">
      <c r="A1869" s="35">
        <f>A1867+1</f>
        <v>1399</v>
      </c>
      <c r="B1869" s="35"/>
      <c r="C1869" s="35">
        <v>406</v>
      </c>
      <c r="D1869" s="37" t="s">
        <v>1515</v>
      </c>
      <c r="E1869" s="42">
        <v>127.12</v>
      </c>
      <c r="F1869" s="42">
        <f>SUM(E1869*18/100)</f>
        <v>22.881599999999999</v>
      </c>
      <c r="G1869" s="42">
        <v>150</v>
      </c>
      <c r="H1869" s="39" t="s">
        <v>56</v>
      </c>
      <c r="I1869" s="55" t="s">
        <v>1266</v>
      </c>
    </row>
    <row r="1870" spans="1:9" x14ac:dyDescent="0.25">
      <c r="A1870" s="35">
        <f>A1869+1</f>
        <v>1400</v>
      </c>
      <c r="B1870" s="35"/>
      <c r="C1870" s="35">
        <v>406</v>
      </c>
      <c r="D1870" s="37" t="s">
        <v>1516</v>
      </c>
      <c r="E1870" s="41">
        <v>127.12</v>
      </c>
      <c r="F1870" s="41">
        <f>SUM(E1870*18/100)</f>
        <v>22.881599999999999</v>
      </c>
      <c r="G1870" s="41">
        <v>150</v>
      </c>
      <c r="H1870" s="37" t="s">
        <v>56</v>
      </c>
      <c r="I1870" s="43" t="s">
        <v>1266</v>
      </c>
    </row>
    <row r="1871" spans="1:9" x14ac:dyDescent="0.25">
      <c r="A1871" s="35">
        <f>A1870+1</f>
        <v>1401</v>
      </c>
      <c r="B1871" s="35"/>
      <c r="C1871" s="35">
        <v>406</v>
      </c>
      <c r="D1871" s="37" t="s">
        <v>1517</v>
      </c>
      <c r="E1871" s="41">
        <v>508.47</v>
      </c>
      <c r="F1871" s="41">
        <f>SUM(E1871*18/100)</f>
        <v>91.524600000000007</v>
      </c>
      <c r="G1871" s="41">
        <v>600</v>
      </c>
      <c r="H1871" s="37" t="s">
        <v>56</v>
      </c>
      <c r="I1871" s="43" t="s">
        <v>1266</v>
      </c>
    </row>
    <row r="1872" spans="1:9" x14ac:dyDescent="0.25">
      <c r="A1872" s="35">
        <f>A1871+1</f>
        <v>1402</v>
      </c>
      <c r="B1872" s="35"/>
      <c r="C1872" s="35">
        <v>406</v>
      </c>
      <c r="D1872" s="37" t="s">
        <v>1518</v>
      </c>
      <c r="E1872" s="41">
        <v>127.12</v>
      </c>
      <c r="F1872" s="41">
        <f>SUM(E1872*18/100)</f>
        <v>22.881599999999999</v>
      </c>
      <c r="G1872" s="41">
        <v>150</v>
      </c>
      <c r="H1872" s="37" t="s">
        <v>56</v>
      </c>
      <c r="I1872" s="43" t="s">
        <v>1266</v>
      </c>
    </row>
    <row r="1873" spans="1:10" x14ac:dyDescent="0.25">
      <c r="A1873" s="35"/>
      <c r="B1873" s="206" t="s">
        <v>1519</v>
      </c>
      <c r="C1873" s="207"/>
      <c r="D1873" s="208"/>
      <c r="E1873" s="41"/>
      <c r="F1873" s="41"/>
      <c r="G1873" s="41"/>
      <c r="H1873" s="37"/>
      <c r="I1873" s="43"/>
    </row>
    <row r="1874" spans="1:10" ht="31.5" x14ac:dyDescent="0.25">
      <c r="A1874" s="35">
        <f>A1872+1</f>
        <v>1403</v>
      </c>
      <c r="B1874" s="35"/>
      <c r="C1874" s="35">
        <v>406</v>
      </c>
      <c r="D1874" s="37" t="s">
        <v>1520</v>
      </c>
      <c r="E1874" s="41">
        <f>G1874-F1874</f>
        <v>169.4915254237288</v>
      </c>
      <c r="F1874" s="41">
        <f>G1874*18/118</f>
        <v>30.508474576271187</v>
      </c>
      <c r="G1874" s="41">
        <v>200</v>
      </c>
      <c r="H1874" s="37" t="s">
        <v>56</v>
      </c>
      <c r="I1874" s="43" t="s">
        <v>1266</v>
      </c>
    </row>
    <row r="1875" spans="1:10" ht="31.5" x14ac:dyDescent="0.25">
      <c r="A1875" s="35">
        <f>A1874+1</f>
        <v>1404</v>
      </c>
      <c r="B1875" s="35"/>
      <c r="C1875" s="35">
        <v>406</v>
      </c>
      <c r="D1875" s="37" t="s">
        <v>1521</v>
      </c>
      <c r="E1875" s="41">
        <f t="shared" ref="E1875:E1878" si="138">G1875-F1875</f>
        <v>0.33898305084745767</v>
      </c>
      <c r="F1875" s="41">
        <f t="shared" ref="F1875:F1878" si="139">G1875*18/118</f>
        <v>6.1016949152542375E-2</v>
      </c>
      <c r="G1875" s="41">
        <v>0.4</v>
      </c>
      <c r="H1875" s="37" t="s">
        <v>56</v>
      </c>
      <c r="I1875" s="43" t="s">
        <v>1266</v>
      </c>
    </row>
    <row r="1876" spans="1:10" ht="31.5" x14ac:dyDescent="0.25">
      <c r="A1876" s="35">
        <f>A1875+1</f>
        <v>1405</v>
      </c>
      <c r="B1876" s="35"/>
      <c r="C1876" s="35">
        <v>406</v>
      </c>
      <c r="D1876" s="37" t="s">
        <v>1522</v>
      </c>
      <c r="E1876" s="41">
        <f t="shared" si="138"/>
        <v>42.372881355932201</v>
      </c>
      <c r="F1876" s="41">
        <f t="shared" si="139"/>
        <v>7.6271186440677967</v>
      </c>
      <c r="G1876" s="41">
        <v>50</v>
      </c>
      <c r="H1876" s="37" t="s">
        <v>56</v>
      </c>
      <c r="I1876" s="43" t="s">
        <v>1266</v>
      </c>
    </row>
    <row r="1877" spans="1:10" ht="31.5" x14ac:dyDescent="0.25">
      <c r="A1877" s="35">
        <f>A1876+1</f>
        <v>1406</v>
      </c>
      <c r="B1877" s="35"/>
      <c r="C1877" s="35">
        <v>202</v>
      </c>
      <c r="D1877" s="37" t="s">
        <v>1523</v>
      </c>
      <c r="E1877" s="41">
        <f t="shared" si="138"/>
        <v>1.4830508474576272</v>
      </c>
      <c r="F1877" s="41">
        <f t="shared" si="139"/>
        <v>0.26694915254237289</v>
      </c>
      <c r="G1877" s="41">
        <v>1.75</v>
      </c>
      <c r="H1877" s="37" t="s">
        <v>56</v>
      </c>
      <c r="I1877" s="43" t="s">
        <v>1266</v>
      </c>
    </row>
    <row r="1878" spans="1:10" ht="47.25" x14ac:dyDescent="0.25">
      <c r="A1878" s="35">
        <f>A1877+1</f>
        <v>1407</v>
      </c>
      <c r="B1878" s="35"/>
      <c r="C1878" s="35">
        <v>406</v>
      </c>
      <c r="D1878" s="37" t="s">
        <v>1657</v>
      </c>
      <c r="E1878" s="41">
        <f t="shared" si="138"/>
        <v>6333.6864406779659</v>
      </c>
      <c r="F1878" s="41">
        <f t="shared" si="139"/>
        <v>1140.0635593220338</v>
      </c>
      <c r="G1878" s="41">
        <v>7473.75</v>
      </c>
      <c r="H1878" s="37" t="s">
        <v>56</v>
      </c>
      <c r="I1878" s="43" t="s">
        <v>1266</v>
      </c>
    </row>
    <row r="1879" spans="1:10" x14ac:dyDescent="0.25">
      <c r="A1879" s="181" t="s">
        <v>1524</v>
      </c>
      <c r="B1879" s="182"/>
      <c r="C1879" s="182"/>
      <c r="D1879" s="182"/>
      <c r="E1879" s="182"/>
      <c r="F1879" s="182"/>
      <c r="G1879" s="182"/>
      <c r="H1879" s="182"/>
      <c r="I1879" s="182"/>
      <c r="J1879" s="182"/>
    </row>
    <row r="1880" spans="1:10" x14ac:dyDescent="0.25">
      <c r="A1880" s="35">
        <f>A1878+1</f>
        <v>1408</v>
      </c>
      <c r="B1880" s="35"/>
      <c r="C1880" s="35">
        <v>406</v>
      </c>
      <c r="D1880" s="37" t="s">
        <v>1525</v>
      </c>
      <c r="E1880" s="41">
        <v>1330</v>
      </c>
      <c r="F1880" s="41">
        <v>239.39999999999998</v>
      </c>
      <c r="G1880" s="41">
        <v>1569.4</v>
      </c>
      <c r="H1880" s="37" t="s">
        <v>541</v>
      </c>
      <c r="I1880" s="43" t="s">
        <v>1526</v>
      </c>
    </row>
    <row r="1881" spans="1:10" x14ac:dyDescent="0.25">
      <c r="A1881" s="35">
        <f>A1880+1</f>
        <v>1409</v>
      </c>
      <c r="B1881" s="35"/>
      <c r="C1881" s="35">
        <v>406</v>
      </c>
      <c r="D1881" s="37" t="s">
        <v>1527</v>
      </c>
      <c r="E1881" s="41">
        <v>2140</v>
      </c>
      <c r="F1881" s="41">
        <v>385.2</v>
      </c>
      <c r="G1881" s="41">
        <v>2525.1999999999998</v>
      </c>
      <c r="H1881" s="37" t="s">
        <v>541</v>
      </c>
      <c r="I1881" s="43" t="s">
        <v>1526</v>
      </c>
    </row>
    <row r="1882" spans="1:10" x14ac:dyDescent="0.25">
      <c r="A1882" s="35">
        <f t="shared" ref="A1882:A1887" si="140">A1881+1</f>
        <v>1410</v>
      </c>
      <c r="B1882" s="35"/>
      <c r="C1882" s="35">
        <v>406</v>
      </c>
      <c r="D1882" s="37" t="s">
        <v>1528</v>
      </c>
      <c r="E1882" s="41">
        <v>2860</v>
      </c>
      <c r="F1882" s="41">
        <v>514.79999999999995</v>
      </c>
      <c r="G1882" s="41">
        <v>3374.8</v>
      </c>
      <c r="H1882" s="37" t="s">
        <v>541</v>
      </c>
      <c r="I1882" s="43" t="s">
        <v>1526</v>
      </c>
    </row>
    <row r="1883" spans="1:10" x14ac:dyDescent="0.25">
      <c r="A1883" s="35">
        <f t="shared" si="140"/>
        <v>1411</v>
      </c>
      <c r="B1883" s="35"/>
      <c r="C1883" s="35">
        <v>406</v>
      </c>
      <c r="D1883" s="37" t="s">
        <v>1529</v>
      </c>
      <c r="E1883" s="41">
        <v>3415</v>
      </c>
      <c r="F1883" s="41">
        <v>614.69999999999993</v>
      </c>
      <c r="G1883" s="41">
        <v>4029.7</v>
      </c>
      <c r="H1883" s="37" t="s">
        <v>541</v>
      </c>
      <c r="I1883" s="43" t="s">
        <v>1526</v>
      </c>
    </row>
    <row r="1884" spans="1:10" x14ac:dyDescent="0.25">
      <c r="A1884" s="35">
        <f t="shared" si="140"/>
        <v>1412</v>
      </c>
      <c r="B1884" s="35"/>
      <c r="C1884" s="35">
        <v>406</v>
      </c>
      <c r="D1884" s="37" t="s">
        <v>1530</v>
      </c>
      <c r="E1884" s="41">
        <v>5095</v>
      </c>
      <c r="F1884" s="41">
        <v>917.1</v>
      </c>
      <c r="G1884" s="41">
        <v>6012.1</v>
      </c>
      <c r="H1884" s="37" t="s">
        <v>541</v>
      </c>
      <c r="I1884" s="43" t="s">
        <v>1526</v>
      </c>
    </row>
    <row r="1885" spans="1:10" x14ac:dyDescent="0.25">
      <c r="A1885" s="35">
        <f t="shared" si="140"/>
        <v>1413</v>
      </c>
      <c r="B1885" s="35"/>
      <c r="C1885" s="35">
        <v>406</v>
      </c>
      <c r="D1885" s="37" t="s">
        <v>1531</v>
      </c>
      <c r="E1885" s="41">
        <v>6690</v>
      </c>
      <c r="F1885" s="41">
        <v>1204.2</v>
      </c>
      <c r="G1885" s="41">
        <v>7894.2</v>
      </c>
      <c r="H1885" s="37" t="s">
        <v>541</v>
      </c>
      <c r="I1885" s="43" t="s">
        <v>1526</v>
      </c>
    </row>
    <row r="1886" spans="1:10" ht="31.5" x14ac:dyDescent="0.25">
      <c r="A1886" s="35">
        <f t="shared" si="140"/>
        <v>1414</v>
      </c>
      <c r="B1886" s="35"/>
      <c r="C1886" s="35">
        <v>406</v>
      </c>
      <c r="D1886" s="37" t="s">
        <v>1532</v>
      </c>
      <c r="E1886" s="41">
        <v>7640</v>
      </c>
      <c r="F1886" s="41">
        <v>1375.2</v>
      </c>
      <c r="G1886" s="41">
        <v>7536.66</v>
      </c>
      <c r="H1886" s="37" t="s">
        <v>541</v>
      </c>
      <c r="I1886" s="43" t="s">
        <v>1526</v>
      </c>
    </row>
    <row r="1887" spans="1:10" ht="31.5" x14ac:dyDescent="0.25">
      <c r="A1887" s="35">
        <f t="shared" si="140"/>
        <v>1415</v>
      </c>
      <c r="B1887" s="35"/>
      <c r="C1887" s="35">
        <v>406</v>
      </c>
      <c r="D1887" s="37" t="s">
        <v>1533</v>
      </c>
      <c r="E1887" s="41">
        <v>4175</v>
      </c>
      <c r="F1887" s="41">
        <v>751.5</v>
      </c>
      <c r="G1887" s="41">
        <v>4926.5</v>
      </c>
      <c r="H1887" s="37" t="s">
        <v>541</v>
      </c>
      <c r="I1887" s="43" t="s">
        <v>1526</v>
      </c>
    </row>
    <row r="1888" spans="1:10" ht="48.75" customHeight="1" x14ac:dyDescent="0.25">
      <c r="A1888" s="209" t="s">
        <v>1658</v>
      </c>
      <c r="B1888" s="210"/>
      <c r="C1888" s="210"/>
      <c r="D1888" s="211"/>
      <c r="E1888" s="31"/>
      <c r="F1888" s="31"/>
      <c r="G1888" s="31"/>
      <c r="H1888" s="31"/>
      <c r="I1888" s="29"/>
    </row>
    <row r="1889" spans="1:9" x14ac:dyDescent="0.25">
      <c r="A1889" s="209" t="s">
        <v>1534</v>
      </c>
      <c r="B1889" s="210"/>
      <c r="C1889" s="210"/>
      <c r="D1889" s="211"/>
      <c r="E1889" s="31"/>
      <c r="F1889" s="31"/>
      <c r="G1889" s="31"/>
      <c r="H1889" s="31"/>
      <c r="I1889" s="29"/>
    </row>
    <row r="1890" spans="1:9" x14ac:dyDescent="0.25">
      <c r="A1890" s="185" t="s">
        <v>1568</v>
      </c>
      <c r="B1890" s="186"/>
      <c r="C1890" s="186"/>
      <c r="D1890" s="186"/>
      <c r="E1890" s="230"/>
      <c r="F1890" s="230"/>
      <c r="G1890" s="230"/>
      <c r="H1890" s="230"/>
      <c r="I1890" s="231"/>
    </row>
    <row r="1891" spans="1:9" ht="284.25" customHeight="1" x14ac:dyDescent="0.25">
      <c r="A1891" s="202" t="s">
        <v>1670</v>
      </c>
      <c r="B1891" s="203"/>
      <c r="C1891" s="203"/>
      <c r="D1891" s="203"/>
      <c r="E1891" s="72"/>
      <c r="F1891" s="72"/>
      <c r="G1891" s="72"/>
      <c r="H1891" s="96"/>
      <c r="I1891" s="97"/>
    </row>
    <row r="1892" spans="1:9" x14ac:dyDescent="0.25">
      <c r="A1892" s="67">
        <f>A1887+1</f>
        <v>1416</v>
      </c>
      <c r="B1892" s="68"/>
      <c r="C1892" s="63">
        <v>507</v>
      </c>
      <c r="D1892" s="68" t="s">
        <v>1580</v>
      </c>
      <c r="E1892" s="69"/>
      <c r="F1892" s="69"/>
      <c r="G1892" s="69">
        <v>0.01</v>
      </c>
      <c r="H1892" s="4" t="s">
        <v>20</v>
      </c>
      <c r="I1892" s="70"/>
    </row>
    <row r="1893" spans="1:9" x14ac:dyDescent="0.25">
      <c r="A1893" s="185" t="s">
        <v>1215</v>
      </c>
      <c r="B1893" s="186"/>
      <c r="C1893" s="186"/>
      <c r="D1893" s="186"/>
      <c r="E1893" s="230"/>
      <c r="F1893" s="230"/>
      <c r="G1893" s="230"/>
      <c r="H1893" s="230"/>
      <c r="I1893" s="231"/>
    </row>
    <row r="1894" spans="1:9" x14ac:dyDescent="0.25">
      <c r="A1894" s="67">
        <f>A1892+1</f>
        <v>1417</v>
      </c>
      <c r="B1894" s="68"/>
      <c r="C1894" s="63">
        <v>120</v>
      </c>
      <c r="D1894" s="68" t="s">
        <v>1216</v>
      </c>
      <c r="E1894" s="69">
        <v>211.86</v>
      </c>
      <c r="F1894" s="69">
        <v>38.14</v>
      </c>
      <c r="G1894" s="69">
        <v>250</v>
      </c>
      <c r="H1894" s="68" t="s">
        <v>1659</v>
      </c>
      <c r="I1894" s="68" t="s">
        <v>1222</v>
      </c>
    </row>
    <row r="1895" spans="1:9" x14ac:dyDescent="0.25">
      <c r="A1895" s="67">
        <f>A1894+1</f>
        <v>1418</v>
      </c>
      <c r="B1895" s="68"/>
      <c r="C1895" s="63">
        <v>120</v>
      </c>
      <c r="D1895" s="68" t="s">
        <v>1217</v>
      </c>
      <c r="E1895" s="69">
        <v>211.86</v>
      </c>
      <c r="F1895" s="69">
        <v>38.14</v>
      </c>
      <c r="G1895" s="69">
        <v>250</v>
      </c>
      <c r="H1895" s="68" t="s">
        <v>1659</v>
      </c>
      <c r="I1895" s="68" t="s">
        <v>1222</v>
      </c>
    </row>
    <row r="1896" spans="1:9" x14ac:dyDescent="0.25">
      <c r="A1896" s="67">
        <f t="shared" ref="A1896:A1907" si="141">A1895+1</f>
        <v>1419</v>
      </c>
      <c r="B1896" s="68"/>
      <c r="C1896" s="63">
        <v>120</v>
      </c>
      <c r="D1896" s="68" t="s">
        <v>1218</v>
      </c>
      <c r="E1896" s="69">
        <v>211.86</v>
      </c>
      <c r="F1896" s="69">
        <v>38.14</v>
      </c>
      <c r="G1896" s="69">
        <v>250</v>
      </c>
      <c r="H1896" s="68" t="s">
        <v>1659</v>
      </c>
      <c r="I1896" s="68" t="s">
        <v>1222</v>
      </c>
    </row>
    <row r="1897" spans="1:9" x14ac:dyDescent="0.25">
      <c r="A1897" s="67">
        <f t="shared" si="141"/>
        <v>1420</v>
      </c>
      <c r="B1897" s="68"/>
      <c r="C1897" s="63">
        <v>120</v>
      </c>
      <c r="D1897" s="68" t="s">
        <v>1219</v>
      </c>
      <c r="E1897" s="69">
        <v>211.86</v>
      </c>
      <c r="F1897" s="69">
        <v>38.14</v>
      </c>
      <c r="G1897" s="69">
        <v>250</v>
      </c>
      <c r="H1897" s="68" t="s">
        <v>1659</v>
      </c>
      <c r="I1897" s="68" t="s">
        <v>1222</v>
      </c>
    </row>
    <row r="1898" spans="1:9" x14ac:dyDescent="0.25">
      <c r="A1898" s="67">
        <f t="shared" si="141"/>
        <v>1421</v>
      </c>
      <c r="B1898" s="68"/>
      <c r="C1898" s="63">
        <v>120</v>
      </c>
      <c r="D1898" s="68" t="s">
        <v>1220</v>
      </c>
      <c r="E1898" s="69">
        <v>211.86</v>
      </c>
      <c r="F1898" s="69">
        <v>38.14</v>
      </c>
      <c r="G1898" s="69">
        <v>250</v>
      </c>
      <c r="H1898" s="68" t="s">
        <v>1659</v>
      </c>
      <c r="I1898" s="68" t="s">
        <v>1222</v>
      </c>
    </row>
    <row r="1899" spans="1:9" x14ac:dyDescent="0.25">
      <c r="A1899" s="67">
        <f t="shared" si="141"/>
        <v>1422</v>
      </c>
      <c r="B1899" s="68"/>
      <c r="C1899" s="63">
        <v>120</v>
      </c>
      <c r="D1899" s="68" t="s">
        <v>1221</v>
      </c>
      <c r="E1899" s="69">
        <v>84.75</v>
      </c>
      <c r="F1899" s="69">
        <v>15.25</v>
      </c>
      <c r="G1899" s="69">
        <v>100</v>
      </c>
      <c r="H1899" s="68" t="s">
        <v>1659</v>
      </c>
      <c r="I1899" s="68" t="s">
        <v>1222</v>
      </c>
    </row>
    <row r="1900" spans="1:9" x14ac:dyDescent="0.25">
      <c r="A1900" s="67">
        <f t="shared" si="141"/>
        <v>1423</v>
      </c>
      <c r="B1900" s="68"/>
      <c r="C1900" s="63">
        <v>120</v>
      </c>
      <c r="D1900" s="68" t="s">
        <v>1223</v>
      </c>
      <c r="E1900" s="69">
        <v>84.75</v>
      </c>
      <c r="F1900" s="69">
        <v>15.25</v>
      </c>
      <c r="G1900" s="69">
        <v>100</v>
      </c>
      <c r="H1900" s="68" t="s">
        <v>1659</v>
      </c>
      <c r="I1900" s="68" t="s">
        <v>1222</v>
      </c>
    </row>
    <row r="1901" spans="1:9" x14ac:dyDescent="0.25">
      <c r="A1901" s="67">
        <f t="shared" si="141"/>
        <v>1424</v>
      </c>
      <c r="B1901" s="68"/>
      <c r="C1901" s="63">
        <v>120</v>
      </c>
      <c r="D1901" s="68" t="s">
        <v>1224</v>
      </c>
      <c r="E1901" s="69">
        <v>169.5</v>
      </c>
      <c r="F1901" s="69">
        <v>30.5</v>
      </c>
      <c r="G1901" s="69">
        <v>200</v>
      </c>
      <c r="H1901" s="68" t="s">
        <v>1659</v>
      </c>
      <c r="I1901" s="68" t="s">
        <v>1222</v>
      </c>
    </row>
    <row r="1902" spans="1:9" x14ac:dyDescent="0.25">
      <c r="A1902" s="67">
        <f t="shared" si="141"/>
        <v>1425</v>
      </c>
      <c r="B1902" s="68"/>
      <c r="C1902" s="63">
        <v>120</v>
      </c>
      <c r="D1902" s="68" t="s">
        <v>1223</v>
      </c>
      <c r="E1902" s="69">
        <v>200</v>
      </c>
      <c r="F1902" s="69">
        <v>36</v>
      </c>
      <c r="G1902" s="69">
        <v>236</v>
      </c>
      <c r="H1902" s="68" t="s">
        <v>1659</v>
      </c>
      <c r="I1902" s="68" t="s">
        <v>1222</v>
      </c>
    </row>
    <row r="1903" spans="1:9" x14ac:dyDescent="0.25">
      <c r="A1903" s="67">
        <f t="shared" si="141"/>
        <v>1426</v>
      </c>
      <c r="B1903" s="68"/>
      <c r="C1903" s="63">
        <v>120</v>
      </c>
      <c r="D1903" s="68" t="s">
        <v>1584</v>
      </c>
      <c r="E1903" s="69">
        <v>100</v>
      </c>
      <c r="F1903" s="69">
        <v>18</v>
      </c>
      <c r="G1903" s="69">
        <v>118</v>
      </c>
      <c r="H1903" s="68" t="s">
        <v>1659</v>
      </c>
      <c r="I1903" s="68" t="s">
        <v>1222</v>
      </c>
    </row>
    <row r="1904" spans="1:9" x14ac:dyDescent="0.25">
      <c r="A1904" s="67">
        <f t="shared" si="141"/>
        <v>1427</v>
      </c>
      <c r="B1904" s="68"/>
      <c r="C1904" s="63">
        <v>120</v>
      </c>
      <c r="D1904" s="68" t="s">
        <v>1584</v>
      </c>
      <c r="E1904" s="69">
        <v>200</v>
      </c>
      <c r="F1904" s="69">
        <v>36</v>
      </c>
      <c r="G1904" s="69">
        <v>236</v>
      </c>
      <c r="H1904" s="68" t="s">
        <v>1659</v>
      </c>
      <c r="I1904" s="68" t="s">
        <v>1222</v>
      </c>
    </row>
    <row r="1905" spans="1:9" x14ac:dyDescent="0.25">
      <c r="A1905" s="67">
        <f t="shared" si="141"/>
        <v>1428</v>
      </c>
      <c r="B1905" s="68"/>
      <c r="C1905" s="63">
        <v>120</v>
      </c>
      <c r="D1905" s="68" t="s">
        <v>1584</v>
      </c>
      <c r="E1905" s="69">
        <v>300</v>
      </c>
      <c r="F1905" s="69">
        <v>54</v>
      </c>
      <c r="G1905" s="69">
        <v>354</v>
      </c>
      <c r="H1905" s="68" t="s">
        <v>1659</v>
      </c>
      <c r="I1905" s="68" t="s">
        <v>1222</v>
      </c>
    </row>
    <row r="1906" spans="1:9" x14ac:dyDescent="0.25">
      <c r="A1906" s="67">
        <f t="shared" si="141"/>
        <v>1429</v>
      </c>
      <c r="B1906" s="68"/>
      <c r="C1906" s="63">
        <v>120</v>
      </c>
      <c r="D1906" s="68" t="s">
        <v>1584</v>
      </c>
      <c r="E1906" s="69">
        <v>400</v>
      </c>
      <c r="F1906" s="69">
        <v>72</v>
      </c>
      <c r="G1906" s="69">
        <v>472</v>
      </c>
      <c r="H1906" s="68" t="s">
        <v>1659</v>
      </c>
      <c r="I1906" s="68" t="s">
        <v>1222</v>
      </c>
    </row>
    <row r="1907" spans="1:9" x14ac:dyDescent="0.25">
      <c r="A1907" s="67">
        <f t="shared" si="141"/>
        <v>1430</v>
      </c>
      <c r="B1907" s="68"/>
      <c r="C1907" s="63">
        <v>120</v>
      </c>
      <c r="D1907" s="68" t="s">
        <v>1584</v>
      </c>
      <c r="E1907" s="69">
        <v>500</v>
      </c>
      <c r="F1907" s="69">
        <v>90</v>
      </c>
      <c r="G1907" s="69">
        <v>590</v>
      </c>
      <c r="H1907" s="68" t="s">
        <v>1659</v>
      </c>
      <c r="I1907" s="68" t="s">
        <v>1222</v>
      </c>
    </row>
    <row r="1908" spans="1:9" x14ac:dyDescent="0.25">
      <c r="A1908" s="185" t="s">
        <v>1660</v>
      </c>
      <c r="B1908" s="186"/>
      <c r="C1908" s="186"/>
      <c r="D1908" s="186"/>
      <c r="E1908" s="232"/>
      <c r="F1908" s="232"/>
      <c r="G1908" s="232"/>
      <c r="H1908" s="232"/>
      <c r="I1908" s="233"/>
    </row>
    <row r="1909" spans="1:9" x14ac:dyDescent="0.25">
      <c r="A1909" s="67">
        <f>A1907+1</f>
        <v>1431</v>
      </c>
      <c r="B1909" s="67"/>
      <c r="C1909" s="67">
        <v>202</v>
      </c>
      <c r="D1909" s="68" t="s">
        <v>1548</v>
      </c>
      <c r="E1909" s="69">
        <v>51000</v>
      </c>
      <c r="F1909" s="69">
        <v>9180</v>
      </c>
      <c r="G1909" s="69">
        <v>60180</v>
      </c>
      <c r="H1909" s="69"/>
      <c r="I1909" s="69"/>
    </row>
    <row r="1910" spans="1:9" x14ac:dyDescent="0.25">
      <c r="A1910" s="255" t="s">
        <v>1226</v>
      </c>
      <c r="B1910" s="230"/>
      <c r="C1910" s="230"/>
      <c r="D1910" s="230"/>
      <c r="E1910" s="232"/>
      <c r="F1910" s="232"/>
      <c r="G1910" s="232"/>
      <c r="H1910" s="232"/>
      <c r="I1910" s="233"/>
    </row>
    <row r="1911" spans="1:9" x14ac:dyDescent="0.25">
      <c r="A1911" s="67">
        <f>A1909+1</f>
        <v>1432</v>
      </c>
      <c r="B1911" s="68"/>
      <c r="C1911" s="67">
        <v>101</v>
      </c>
      <c r="D1911" s="68" t="s">
        <v>1227</v>
      </c>
      <c r="E1911" s="69"/>
      <c r="F1911" s="69"/>
      <c r="G1911" s="69">
        <v>0.01</v>
      </c>
      <c r="H1911" s="4" t="s">
        <v>541</v>
      </c>
      <c r="I1911" s="49" t="s">
        <v>162</v>
      </c>
    </row>
    <row r="1912" spans="1:9" x14ac:dyDescent="0.25">
      <c r="A1912" s="35">
        <f t="shared" ref="A1912:A1942" si="142">A1911+1</f>
        <v>1433</v>
      </c>
      <c r="B1912" s="68"/>
      <c r="C1912" s="67">
        <v>104</v>
      </c>
      <c r="D1912" s="68" t="s">
        <v>1228</v>
      </c>
      <c r="E1912" s="69"/>
      <c r="F1912" s="69"/>
      <c r="G1912" s="69">
        <v>0.01</v>
      </c>
      <c r="H1912" s="4" t="s">
        <v>541</v>
      </c>
      <c r="I1912" s="49" t="s">
        <v>162</v>
      </c>
    </row>
    <row r="1913" spans="1:9" x14ac:dyDescent="0.25">
      <c r="A1913" s="35">
        <f t="shared" si="142"/>
        <v>1434</v>
      </c>
      <c r="B1913" s="68"/>
      <c r="C1913" s="67">
        <v>105</v>
      </c>
      <c r="D1913" s="68" t="s">
        <v>1229</v>
      </c>
      <c r="E1913" s="69"/>
      <c r="F1913" s="69"/>
      <c r="G1913" s="69">
        <v>0.01</v>
      </c>
      <c r="H1913" s="4" t="s">
        <v>541</v>
      </c>
      <c r="I1913" s="49" t="s">
        <v>162</v>
      </c>
    </row>
    <row r="1914" spans="1:9" x14ac:dyDescent="0.25">
      <c r="A1914" s="35">
        <f t="shared" si="142"/>
        <v>1435</v>
      </c>
      <c r="B1914" s="68"/>
      <c r="C1914" s="67">
        <v>106</v>
      </c>
      <c r="D1914" s="68" t="s">
        <v>1230</v>
      </c>
      <c r="E1914" s="69"/>
      <c r="F1914" s="69"/>
      <c r="G1914" s="69">
        <v>0.01</v>
      </c>
      <c r="H1914" s="4" t="s">
        <v>541</v>
      </c>
      <c r="I1914" s="49" t="s">
        <v>162</v>
      </c>
    </row>
    <row r="1915" spans="1:9" x14ac:dyDescent="0.25">
      <c r="A1915" s="35">
        <f t="shared" si="142"/>
        <v>1436</v>
      </c>
      <c r="B1915" s="68"/>
      <c r="C1915" s="67">
        <v>107</v>
      </c>
      <c r="D1915" s="68" t="s">
        <v>1231</v>
      </c>
      <c r="E1915" s="69"/>
      <c r="F1915" s="69"/>
      <c r="G1915" s="69">
        <v>0.01</v>
      </c>
      <c r="H1915" s="4" t="s">
        <v>541</v>
      </c>
      <c r="I1915" s="49" t="s">
        <v>162</v>
      </c>
    </row>
    <row r="1916" spans="1:9" x14ac:dyDescent="0.25">
      <c r="A1916" s="35">
        <f t="shared" si="142"/>
        <v>1437</v>
      </c>
      <c r="B1916" s="68"/>
      <c r="C1916" s="67">
        <v>108</v>
      </c>
      <c r="D1916" s="68" t="s">
        <v>1232</v>
      </c>
      <c r="E1916" s="69"/>
      <c r="F1916" s="69"/>
      <c r="G1916" s="69">
        <v>0.01</v>
      </c>
      <c r="H1916" s="4" t="s">
        <v>541</v>
      </c>
      <c r="I1916" s="49" t="s">
        <v>162</v>
      </c>
    </row>
    <row r="1917" spans="1:9" x14ac:dyDescent="0.25">
      <c r="A1917" s="35">
        <f t="shared" si="142"/>
        <v>1438</v>
      </c>
      <c r="B1917" s="68"/>
      <c r="C1917" s="67">
        <v>109</v>
      </c>
      <c r="D1917" s="68" t="s">
        <v>1233</v>
      </c>
      <c r="E1917" s="69"/>
      <c r="F1917" s="69"/>
      <c r="G1917" s="69">
        <v>0.01</v>
      </c>
      <c r="H1917" s="4" t="s">
        <v>541</v>
      </c>
      <c r="I1917" s="49" t="s">
        <v>162</v>
      </c>
    </row>
    <row r="1918" spans="1:9" x14ac:dyDescent="0.25">
      <c r="A1918" s="35">
        <f t="shared" si="142"/>
        <v>1439</v>
      </c>
      <c r="B1918" s="68"/>
      <c r="C1918" s="67">
        <v>110</v>
      </c>
      <c r="D1918" s="68" t="s">
        <v>1234</v>
      </c>
      <c r="E1918" s="69"/>
      <c r="F1918" s="69"/>
      <c r="G1918" s="69">
        <v>0.01</v>
      </c>
      <c r="H1918" s="4" t="s">
        <v>541</v>
      </c>
      <c r="I1918" s="49" t="s">
        <v>162</v>
      </c>
    </row>
    <row r="1919" spans="1:9" x14ac:dyDescent="0.25">
      <c r="A1919" s="35">
        <f t="shared" si="142"/>
        <v>1440</v>
      </c>
      <c r="B1919" s="68"/>
      <c r="C1919" s="67">
        <v>111</v>
      </c>
      <c r="D1919" s="68" t="s">
        <v>1235</v>
      </c>
      <c r="E1919" s="69"/>
      <c r="F1919" s="69"/>
      <c r="G1919" s="69">
        <v>0.01</v>
      </c>
      <c r="H1919" s="4" t="s">
        <v>541</v>
      </c>
      <c r="I1919" s="49" t="s">
        <v>162</v>
      </c>
    </row>
    <row r="1920" spans="1:9" x14ac:dyDescent="0.25">
      <c r="A1920" s="35">
        <f t="shared" si="142"/>
        <v>1441</v>
      </c>
      <c r="B1920" s="68"/>
      <c r="C1920" s="67">
        <v>112</v>
      </c>
      <c r="D1920" s="68" t="s">
        <v>1236</v>
      </c>
      <c r="E1920" s="69"/>
      <c r="F1920" s="69"/>
      <c r="G1920" s="69">
        <v>0.01</v>
      </c>
      <c r="H1920" s="4" t="s">
        <v>541</v>
      </c>
      <c r="I1920" s="49" t="s">
        <v>162</v>
      </c>
    </row>
    <row r="1921" spans="1:9" x14ac:dyDescent="0.25">
      <c r="A1921" s="35">
        <f t="shared" si="142"/>
        <v>1442</v>
      </c>
      <c r="B1921" s="68"/>
      <c r="C1921" s="67">
        <v>113</v>
      </c>
      <c r="D1921" s="68" t="s">
        <v>1237</v>
      </c>
      <c r="E1921" s="69"/>
      <c r="F1921" s="69"/>
      <c r="G1921" s="69">
        <v>0.01</v>
      </c>
      <c r="H1921" s="4" t="s">
        <v>541</v>
      </c>
      <c r="I1921" s="49" t="s">
        <v>162</v>
      </c>
    </row>
    <row r="1922" spans="1:9" x14ac:dyDescent="0.25">
      <c r="A1922" s="35">
        <f t="shared" si="142"/>
        <v>1443</v>
      </c>
      <c r="B1922" s="68"/>
      <c r="C1922" s="67">
        <v>114</v>
      </c>
      <c r="D1922" s="68" t="s">
        <v>1238</v>
      </c>
      <c r="E1922" s="69"/>
      <c r="F1922" s="69"/>
      <c r="G1922" s="69">
        <v>0.01</v>
      </c>
      <c r="H1922" s="4" t="s">
        <v>541</v>
      </c>
      <c r="I1922" s="49" t="s">
        <v>162</v>
      </c>
    </row>
    <row r="1923" spans="1:9" x14ac:dyDescent="0.25">
      <c r="A1923" s="35">
        <f t="shared" si="142"/>
        <v>1444</v>
      </c>
      <c r="B1923" s="68"/>
      <c r="C1923" s="67">
        <v>115</v>
      </c>
      <c r="D1923" s="68" t="s">
        <v>1239</v>
      </c>
      <c r="E1923" s="69"/>
      <c r="F1923" s="69"/>
      <c r="G1923" s="69">
        <v>0.01</v>
      </c>
      <c r="H1923" s="4" t="s">
        <v>541</v>
      </c>
      <c r="I1923" s="49" t="s">
        <v>162</v>
      </c>
    </row>
    <row r="1924" spans="1:9" x14ac:dyDescent="0.25">
      <c r="A1924" s="35">
        <f t="shared" si="142"/>
        <v>1445</v>
      </c>
      <c r="B1924" s="68"/>
      <c r="C1924" s="67">
        <v>116</v>
      </c>
      <c r="D1924" s="68" t="s">
        <v>1240</v>
      </c>
      <c r="E1924" s="69"/>
      <c r="F1924" s="69"/>
      <c r="G1924" s="69">
        <v>0.01</v>
      </c>
      <c r="H1924" s="4" t="s">
        <v>541</v>
      </c>
      <c r="I1924" s="49" t="s">
        <v>162</v>
      </c>
    </row>
    <row r="1925" spans="1:9" x14ac:dyDescent="0.25">
      <c r="A1925" s="35">
        <f t="shared" si="142"/>
        <v>1446</v>
      </c>
      <c r="B1925" s="68"/>
      <c r="C1925" s="67">
        <v>117</v>
      </c>
      <c r="D1925" s="68" t="s">
        <v>1241</v>
      </c>
      <c r="E1925" s="69"/>
      <c r="F1925" s="69"/>
      <c r="G1925" s="69">
        <v>0.01</v>
      </c>
      <c r="H1925" s="4" t="s">
        <v>541</v>
      </c>
      <c r="I1925" s="49" t="s">
        <v>162</v>
      </c>
    </row>
    <row r="1926" spans="1:9" x14ac:dyDescent="0.25">
      <c r="A1926" s="35">
        <f t="shared" si="142"/>
        <v>1447</v>
      </c>
      <c r="B1926" s="68"/>
      <c r="C1926" s="67">
        <v>118</v>
      </c>
      <c r="D1926" s="68" t="s">
        <v>1242</v>
      </c>
      <c r="E1926" s="69"/>
      <c r="F1926" s="69"/>
      <c r="G1926" s="69">
        <v>0.01</v>
      </c>
      <c r="H1926" s="4" t="s">
        <v>541</v>
      </c>
      <c r="I1926" s="49" t="s">
        <v>162</v>
      </c>
    </row>
    <row r="1927" spans="1:9" x14ac:dyDescent="0.25">
      <c r="A1927" s="35">
        <f t="shared" si="142"/>
        <v>1448</v>
      </c>
      <c r="B1927" s="68"/>
      <c r="C1927" s="67">
        <v>119</v>
      </c>
      <c r="D1927" s="68" t="s">
        <v>1243</v>
      </c>
      <c r="E1927" s="69"/>
      <c r="F1927" s="69"/>
      <c r="G1927" s="69">
        <v>0.01</v>
      </c>
      <c r="H1927" s="4" t="s">
        <v>541</v>
      </c>
      <c r="I1927" s="49" t="s">
        <v>162</v>
      </c>
    </row>
    <row r="1928" spans="1:9" x14ac:dyDescent="0.25">
      <c r="A1928" s="35">
        <f t="shared" si="142"/>
        <v>1449</v>
      </c>
      <c r="B1928" s="68"/>
      <c r="C1928" s="67">
        <v>120</v>
      </c>
      <c r="D1928" s="68" t="s">
        <v>1244</v>
      </c>
      <c r="E1928" s="69"/>
      <c r="F1928" s="69"/>
      <c r="G1928" s="69">
        <v>0.01</v>
      </c>
      <c r="H1928" s="4" t="s">
        <v>541</v>
      </c>
      <c r="I1928" s="49" t="s">
        <v>162</v>
      </c>
    </row>
    <row r="1929" spans="1:9" x14ac:dyDescent="0.25">
      <c r="A1929" s="35">
        <f t="shared" si="142"/>
        <v>1450</v>
      </c>
      <c r="B1929" s="68"/>
      <c r="C1929" s="67">
        <v>121</v>
      </c>
      <c r="D1929" s="68" t="s">
        <v>1245</v>
      </c>
      <c r="E1929" s="69"/>
      <c r="F1929" s="69"/>
      <c r="G1929" s="69">
        <v>0.01</v>
      </c>
      <c r="H1929" s="4" t="s">
        <v>541</v>
      </c>
      <c r="I1929" s="49" t="s">
        <v>162</v>
      </c>
    </row>
    <row r="1930" spans="1:9" x14ac:dyDescent="0.25">
      <c r="A1930" s="35">
        <f t="shared" si="142"/>
        <v>1451</v>
      </c>
      <c r="B1930" s="68"/>
      <c r="C1930" s="67">
        <v>201</v>
      </c>
      <c r="D1930" s="68" t="s">
        <v>1246</v>
      </c>
      <c r="E1930" s="69"/>
      <c r="F1930" s="69"/>
      <c r="G1930" s="69">
        <v>0.01</v>
      </c>
      <c r="H1930" s="4" t="s">
        <v>541</v>
      </c>
      <c r="I1930" s="49" t="s">
        <v>162</v>
      </c>
    </row>
    <row r="1931" spans="1:9" x14ac:dyDescent="0.25">
      <c r="A1931" s="35">
        <f t="shared" si="142"/>
        <v>1452</v>
      </c>
      <c r="B1931" s="68"/>
      <c r="C1931" s="67">
        <v>202</v>
      </c>
      <c r="D1931" s="68" t="s">
        <v>1247</v>
      </c>
      <c r="E1931" s="69"/>
      <c r="F1931" s="69"/>
      <c r="G1931" s="69">
        <v>0.01</v>
      </c>
      <c r="H1931" s="4" t="s">
        <v>541</v>
      </c>
      <c r="I1931" s="49" t="s">
        <v>162</v>
      </c>
    </row>
    <row r="1932" spans="1:9" x14ac:dyDescent="0.25">
      <c r="A1932" s="35">
        <f t="shared" si="142"/>
        <v>1453</v>
      </c>
      <c r="B1932" s="68"/>
      <c r="C1932" s="67">
        <v>203</v>
      </c>
      <c r="D1932" s="68" t="s">
        <v>1248</v>
      </c>
      <c r="E1932" s="69"/>
      <c r="F1932" s="69"/>
      <c r="G1932" s="69">
        <v>0.01</v>
      </c>
      <c r="H1932" s="4" t="s">
        <v>541</v>
      </c>
      <c r="I1932" s="49" t="s">
        <v>162</v>
      </c>
    </row>
    <row r="1933" spans="1:9" x14ac:dyDescent="0.25">
      <c r="A1933" s="35">
        <f t="shared" si="142"/>
        <v>1454</v>
      </c>
      <c r="B1933" s="68"/>
      <c r="C1933" s="67">
        <v>301</v>
      </c>
      <c r="D1933" s="68" t="s">
        <v>1249</v>
      </c>
      <c r="E1933" s="69"/>
      <c r="F1933" s="69"/>
      <c r="G1933" s="69">
        <v>0.01</v>
      </c>
      <c r="H1933" s="4" t="s">
        <v>541</v>
      </c>
      <c r="I1933" s="49" t="s">
        <v>162</v>
      </c>
    </row>
    <row r="1934" spans="1:9" x14ac:dyDescent="0.25">
      <c r="A1934" s="35">
        <f t="shared" si="142"/>
        <v>1455</v>
      </c>
      <c r="B1934" s="68"/>
      <c r="C1934" s="67">
        <v>302</v>
      </c>
      <c r="D1934" s="68" t="s">
        <v>1250</v>
      </c>
      <c r="E1934" s="69"/>
      <c r="F1934" s="69"/>
      <c r="G1934" s="69">
        <v>0.01</v>
      </c>
      <c r="H1934" s="4" t="s">
        <v>541</v>
      </c>
      <c r="I1934" s="49" t="s">
        <v>162</v>
      </c>
    </row>
    <row r="1935" spans="1:9" x14ac:dyDescent="0.25">
      <c r="A1935" s="35">
        <f t="shared" si="142"/>
        <v>1456</v>
      </c>
      <c r="B1935" s="68"/>
      <c r="C1935" s="67">
        <v>401</v>
      </c>
      <c r="D1935" s="68" t="s">
        <v>1251</v>
      </c>
      <c r="E1935" s="69"/>
      <c r="F1935" s="69"/>
      <c r="G1935" s="69">
        <v>0.01</v>
      </c>
      <c r="H1935" s="4" t="s">
        <v>541</v>
      </c>
      <c r="I1935" s="49" t="s">
        <v>162</v>
      </c>
    </row>
    <row r="1936" spans="1:9" x14ac:dyDescent="0.25">
      <c r="A1936" s="35">
        <f t="shared" si="142"/>
        <v>1457</v>
      </c>
      <c r="B1936" s="68"/>
      <c r="C1936" s="67">
        <v>402</v>
      </c>
      <c r="D1936" s="68" t="s">
        <v>1252</v>
      </c>
      <c r="E1936" s="69"/>
      <c r="F1936" s="69"/>
      <c r="G1936" s="69">
        <v>0.01</v>
      </c>
      <c r="H1936" s="4" t="s">
        <v>541</v>
      </c>
      <c r="I1936" s="49" t="s">
        <v>162</v>
      </c>
    </row>
    <row r="1937" spans="1:9" x14ac:dyDescent="0.25">
      <c r="A1937" s="35">
        <f t="shared" si="142"/>
        <v>1458</v>
      </c>
      <c r="B1937" s="68"/>
      <c r="C1937" s="67">
        <v>403</v>
      </c>
      <c r="D1937" s="68" t="s">
        <v>1253</v>
      </c>
      <c r="E1937" s="69"/>
      <c r="F1937" s="69"/>
      <c r="G1937" s="69">
        <v>0.01</v>
      </c>
      <c r="H1937" s="4" t="s">
        <v>541</v>
      </c>
      <c r="I1937" s="49" t="s">
        <v>162</v>
      </c>
    </row>
    <row r="1938" spans="1:9" x14ac:dyDescent="0.25">
      <c r="A1938" s="35">
        <f t="shared" si="142"/>
        <v>1459</v>
      </c>
      <c r="B1938" s="68"/>
      <c r="C1938" s="67">
        <v>406</v>
      </c>
      <c r="D1938" s="68" t="s">
        <v>1254</v>
      </c>
      <c r="E1938" s="69"/>
      <c r="F1938" s="69"/>
      <c r="G1938" s="69">
        <v>0.01</v>
      </c>
      <c r="H1938" s="4" t="s">
        <v>541</v>
      </c>
      <c r="I1938" s="49" t="s">
        <v>162</v>
      </c>
    </row>
    <row r="1939" spans="1:9" x14ac:dyDescent="0.25">
      <c r="A1939" s="35">
        <f t="shared" si="142"/>
        <v>1460</v>
      </c>
      <c r="B1939" s="68"/>
      <c r="C1939" s="67">
        <v>504</v>
      </c>
      <c r="D1939" s="68" t="s">
        <v>1255</v>
      </c>
      <c r="E1939" s="69"/>
      <c r="F1939" s="69"/>
      <c r="G1939" s="69">
        <v>0.01</v>
      </c>
      <c r="H1939" s="4" t="s">
        <v>541</v>
      </c>
      <c r="I1939" s="49" t="s">
        <v>162</v>
      </c>
    </row>
    <row r="1940" spans="1:9" x14ac:dyDescent="0.25">
      <c r="A1940" s="35">
        <f t="shared" si="142"/>
        <v>1461</v>
      </c>
      <c r="B1940" s="68"/>
      <c r="C1940" s="67">
        <v>505</v>
      </c>
      <c r="D1940" s="68" t="s">
        <v>1256</v>
      </c>
      <c r="E1940" s="69"/>
      <c r="F1940" s="69"/>
      <c r="G1940" s="69">
        <v>0.01</v>
      </c>
      <c r="H1940" s="4" t="s">
        <v>541</v>
      </c>
      <c r="I1940" s="49" t="s">
        <v>162</v>
      </c>
    </row>
    <row r="1941" spans="1:9" x14ac:dyDescent="0.25">
      <c r="A1941" s="35">
        <f t="shared" si="142"/>
        <v>1462</v>
      </c>
      <c r="B1941" s="68"/>
      <c r="C1941" s="67">
        <v>506</v>
      </c>
      <c r="D1941" s="68" t="s">
        <v>1257</v>
      </c>
      <c r="E1941" s="69"/>
      <c r="F1941" s="69"/>
      <c r="G1941" s="69">
        <v>0.01</v>
      </c>
      <c r="H1941" s="4" t="s">
        <v>541</v>
      </c>
      <c r="I1941" s="49" t="s">
        <v>162</v>
      </c>
    </row>
    <row r="1942" spans="1:9" x14ac:dyDescent="0.25">
      <c r="A1942" s="35">
        <f t="shared" si="142"/>
        <v>1463</v>
      </c>
      <c r="B1942" s="68"/>
      <c r="C1942" s="67">
        <v>507</v>
      </c>
      <c r="D1942" s="68" t="s">
        <v>1258</v>
      </c>
      <c r="E1942" s="69"/>
      <c r="F1942" s="69"/>
      <c r="G1942" s="69">
        <v>0.01</v>
      </c>
      <c r="H1942" s="4" t="s">
        <v>541</v>
      </c>
      <c r="I1942" s="49" t="s">
        <v>162</v>
      </c>
    </row>
    <row r="1943" spans="1:9" x14ac:dyDescent="0.25">
      <c r="A1943" s="256" t="s">
        <v>1259</v>
      </c>
      <c r="B1943" s="257"/>
      <c r="C1943" s="257"/>
      <c r="D1943" s="257"/>
      <c r="E1943" s="257"/>
      <c r="F1943" s="257"/>
      <c r="G1943" s="257"/>
      <c r="H1943" s="257"/>
      <c r="I1943" s="258"/>
    </row>
    <row r="1944" spans="1:9" ht="80.25" customHeight="1" x14ac:dyDescent="0.25">
      <c r="A1944" s="202" t="s">
        <v>1264</v>
      </c>
      <c r="B1944" s="203"/>
      <c r="C1944" s="203"/>
      <c r="D1944" s="203"/>
      <c r="E1944" s="13"/>
      <c r="F1944" s="14"/>
      <c r="G1944" s="14"/>
      <c r="H1944" s="9"/>
      <c r="I1944" s="47"/>
    </row>
  </sheetData>
  <mergeCells count="306">
    <mergeCell ref="B1816:D1816"/>
    <mergeCell ref="B1821:D1821"/>
    <mergeCell ref="A1889:D1889"/>
    <mergeCell ref="A1908:I1908"/>
    <mergeCell ref="A1910:I1910"/>
    <mergeCell ref="A1943:I1943"/>
    <mergeCell ref="A1944:D1944"/>
    <mergeCell ref="B1826:D1826"/>
    <mergeCell ref="B1831:D1831"/>
    <mergeCell ref="B1836:D1836"/>
    <mergeCell ref="B1841:D1841"/>
    <mergeCell ref="B1846:D1846"/>
    <mergeCell ref="B1851:D1851"/>
    <mergeCell ref="B1855:D1855"/>
    <mergeCell ref="B1859:D1859"/>
    <mergeCell ref="B1863:D1863"/>
    <mergeCell ref="A1868:D1868"/>
    <mergeCell ref="B1873:D1873"/>
    <mergeCell ref="A1888:D1888"/>
    <mergeCell ref="B1374:G1374"/>
    <mergeCell ref="B1383:G1383"/>
    <mergeCell ref="B1390:G1390"/>
    <mergeCell ref="A1434:I1434"/>
    <mergeCell ref="A1890:I1890"/>
    <mergeCell ref="A1891:D1891"/>
    <mergeCell ref="A1893:I1893"/>
    <mergeCell ref="B1685:D1685"/>
    <mergeCell ref="B1691:D1691"/>
    <mergeCell ref="B1697:D1697"/>
    <mergeCell ref="B1703:D1703"/>
    <mergeCell ref="B1709:D1709"/>
    <mergeCell ref="B1715:D1715"/>
    <mergeCell ref="B1722:D1722"/>
    <mergeCell ref="B1728:D1728"/>
    <mergeCell ref="B1734:D1734"/>
    <mergeCell ref="B1740:D1740"/>
    <mergeCell ref="B1746:D1746"/>
    <mergeCell ref="B1752:D1752"/>
    <mergeCell ref="B1758:D1758"/>
    <mergeCell ref="B1764:D1764"/>
    <mergeCell ref="B1767:D1767"/>
    <mergeCell ref="B1773:D1773"/>
    <mergeCell ref="B1779:D1779"/>
    <mergeCell ref="A1281:D1281"/>
    <mergeCell ref="B1396:G1396"/>
    <mergeCell ref="B1400:G1400"/>
    <mergeCell ref="D1401:G1401"/>
    <mergeCell ref="D1402:G1402"/>
    <mergeCell ref="B1409:G1409"/>
    <mergeCell ref="B1418:G1418"/>
    <mergeCell ref="A1282:D1282"/>
    <mergeCell ref="B1421:G1421"/>
    <mergeCell ref="A1283:I1283"/>
    <mergeCell ref="B1405:G1405"/>
    <mergeCell ref="B1318:D1318"/>
    <mergeCell ref="B1320:D1320"/>
    <mergeCell ref="B1324:D1324"/>
    <mergeCell ref="B1326:D1326"/>
    <mergeCell ref="B1330:D1330"/>
    <mergeCell ref="B1333:G1333"/>
    <mergeCell ref="B1337:G1337"/>
    <mergeCell ref="B1341:G1341"/>
    <mergeCell ref="B1354:G1354"/>
    <mergeCell ref="B1357:G1357"/>
    <mergeCell ref="B1362:G1362"/>
    <mergeCell ref="B1365:G1365"/>
    <mergeCell ref="B1370:G1370"/>
    <mergeCell ref="A1255:D1255"/>
    <mergeCell ref="C1189:D1189"/>
    <mergeCell ref="C1195:D1195"/>
    <mergeCell ref="C1201:D1201"/>
    <mergeCell ref="C1207:D1207"/>
    <mergeCell ref="A1215:D1215"/>
    <mergeCell ref="A1216:D1216"/>
    <mergeCell ref="A1273:D1273"/>
    <mergeCell ref="A1279:D1279"/>
    <mergeCell ref="A1096:D1096"/>
    <mergeCell ref="A1099:D1099"/>
    <mergeCell ref="A1100:D1100"/>
    <mergeCell ref="A1114:D1114"/>
    <mergeCell ref="B1115:D1115"/>
    <mergeCell ref="A902:D902"/>
    <mergeCell ref="A914:D914"/>
    <mergeCell ref="A919:D919"/>
    <mergeCell ref="A926:D926"/>
    <mergeCell ref="A929:D929"/>
    <mergeCell ref="A936:D936"/>
    <mergeCell ref="A955:D955"/>
    <mergeCell ref="A963:D963"/>
    <mergeCell ref="A972:D972"/>
    <mergeCell ref="A908:D908"/>
    <mergeCell ref="A1113:D1113"/>
    <mergeCell ref="C1101:D1101"/>
    <mergeCell ref="C1107:D1107"/>
    <mergeCell ref="A1073:D1073"/>
    <mergeCell ref="A766:I766"/>
    <mergeCell ref="A775:D775"/>
    <mergeCell ref="A785:D785"/>
    <mergeCell ref="A793:D793"/>
    <mergeCell ref="A797:D797"/>
    <mergeCell ref="B798:D798"/>
    <mergeCell ref="B808:D808"/>
    <mergeCell ref="B813:D813"/>
    <mergeCell ref="A815:D815"/>
    <mergeCell ref="A817:D817"/>
    <mergeCell ref="A820:D820"/>
    <mergeCell ref="A840:D840"/>
    <mergeCell ref="A857:D857"/>
    <mergeCell ref="A869:D869"/>
    <mergeCell ref="A878:D878"/>
    <mergeCell ref="A888:D888"/>
    <mergeCell ref="A895:D895"/>
    <mergeCell ref="A1061:D1061"/>
    <mergeCell ref="A1033:D1033"/>
    <mergeCell ref="A988:D988"/>
    <mergeCell ref="A670:D670"/>
    <mergeCell ref="A683:D683"/>
    <mergeCell ref="A684:D684"/>
    <mergeCell ref="A697:D697"/>
    <mergeCell ref="A698:D698"/>
    <mergeCell ref="A711:D711"/>
    <mergeCell ref="A724:D724"/>
    <mergeCell ref="A737:D737"/>
    <mergeCell ref="B1157:D1157"/>
    <mergeCell ref="A993:D993"/>
    <mergeCell ref="A1018:D1018"/>
    <mergeCell ref="A1025:D1025"/>
    <mergeCell ref="A1043:D1043"/>
    <mergeCell ref="A1059:D1059"/>
    <mergeCell ref="A1064:D1064"/>
    <mergeCell ref="A1154:D1154"/>
    <mergeCell ref="A1156:D1156"/>
    <mergeCell ref="A1072:D1072"/>
    <mergeCell ref="A1005:D1005"/>
    <mergeCell ref="A1141:D1141"/>
    <mergeCell ref="A1075:D1075"/>
    <mergeCell ref="A1078:D1078"/>
    <mergeCell ref="A1082:D1082"/>
    <mergeCell ref="A1089:D1089"/>
    <mergeCell ref="A597:D597"/>
    <mergeCell ref="A610:D610"/>
    <mergeCell ref="A623:D623"/>
    <mergeCell ref="A625:D625"/>
    <mergeCell ref="A638:D638"/>
    <mergeCell ref="A639:D639"/>
    <mergeCell ref="A643:D643"/>
    <mergeCell ref="A644:D644"/>
    <mergeCell ref="A657:D657"/>
    <mergeCell ref="A559:D559"/>
    <mergeCell ref="A563:D563"/>
    <mergeCell ref="A566:D566"/>
    <mergeCell ref="A569:D569"/>
    <mergeCell ref="A570:D570"/>
    <mergeCell ref="A583:D583"/>
    <mergeCell ref="A584:D584"/>
    <mergeCell ref="A460:I460"/>
    <mergeCell ref="A537:D537"/>
    <mergeCell ref="A546:D546"/>
    <mergeCell ref="A504:D504"/>
    <mergeCell ref="A514:D514"/>
    <mergeCell ref="A493:D493"/>
    <mergeCell ref="A507:D507"/>
    <mergeCell ref="A509:D509"/>
    <mergeCell ref="A518:D518"/>
    <mergeCell ref="A527:D527"/>
    <mergeCell ref="A528:D528"/>
    <mergeCell ref="A555:D555"/>
    <mergeCell ref="A294:D294"/>
    <mergeCell ref="A332:D332"/>
    <mergeCell ref="A556:D556"/>
    <mergeCell ref="A456:D456"/>
    <mergeCell ref="A459:D459"/>
    <mergeCell ref="A338:D338"/>
    <mergeCell ref="A433:D433"/>
    <mergeCell ref="A434:D434"/>
    <mergeCell ref="A441:D441"/>
    <mergeCell ref="A442:D442"/>
    <mergeCell ref="A452:D452"/>
    <mergeCell ref="A455:D455"/>
    <mergeCell ref="A27:D27"/>
    <mergeCell ref="A29:D29"/>
    <mergeCell ref="A32:D32"/>
    <mergeCell ref="A34:D34"/>
    <mergeCell ref="A37:D37"/>
    <mergeCell ref="A39:D39"/>
    <mergeCell ref="A41:D41"/>
    <mergeCell ref="A43:D43"/>
    <mergeCell ref="A31:D31"/>
    <mergeCell ref="A36:D36"/>
    <mergeCell ref="A45:D45"/>
    <mergeCell ref="A47:I47"/>
    <mergeCell ref="A51:D51"/>
    <mergeCell ref="A55:D55"/>
    <mergeCell ref="A60:D60"/>
    <mergeCell ref="A63:D63"/>
    <mergeCell ref="A66:D66"/>
    <mergeCell ref="A203:D203"/>
    <mergeCell ref="A76:D76"/>
    <mergeCell ref="A84:D84"/>
    <mergeCell ref="A96:D96"/>
    <mergeCell ref="A98:D98"/>
    <mergeCell ref="A100:D100"/>
    <mergeCell ref="A131:D131"/>
    <mergeCell ref="A132:D132"/>
    <mergeCell ref="A50:D50"/>
    <mergeCell ref="A62:D62"/>
    <mergeCell ref="A75:D75"/>
    <mergeCell ref="A83:D83"/>
    <mergeCell ref="B1811:D1811"/>
    <mergeCell ref="B1791:D1791"/>
    <mergeCell ref="B1796:D1796"/>
    <mergeCell ref="B1801:D1801"/>
    <mergeCell ref="B1806:D1806"/>
    <mergeCell ref="B1785:D1785"/>
    <mergeCell ref="A1443:D1443"/>
    <mergeCell ref="A1458:D1458"/>
    <mergeCell ref="B1662:D1662"/>
    <mergeCell ref="A1459:D1459"/>
    <mergeCell ref="A1460:D1460"/>
    <mergeCell ref="A1466:D1466"/>
    <mergeCell ref="A1468:D1468"/>
    <mergeCell ref="A1471:D1471"/>
    <mergeCell ref="B1679:D1679"/>
    <mergeCell ref="A1473:D1473"/>
    <mergeCell ref="A1474:D1474"/>
    <mergeCell ref="A1654:D1654"/>
    <mergeCell ref="A1660:D1660"/>
    <mergeCell ref="A1661:D1661"/>
    <mergeCell ref="B1667:D1667"/>
    <mergeCell ref="B1673:D1673"/>
    <mergeCell ref="C1142:D1142"/>
    <mergeCell ref="C1148:D1148"/>
    <mergeCell ref="C1116:D1116"/>
    <mergeCell ref="C1122:D1122"/>
    <mergeCell ref="B1128:D1128"/>
    <mergeCell ref="C1129:D1129"/>
    <mergeCell ref="C1135:D1135"/>
    <mergeCell ref="E1471:H1471"/>
    <mergeCell ref="I1471:J1471"/>
    <mergeCell ref="A1430:D1430"/>
    <mergeCell ref="A1280:D1280"/>
    <mergeCell ref="C1158:D1158"/>
    <mergeCell ref="C1164:D1164"/>
    <mergeCell ref="C1170:D1170"/>
    <mergeCell ref="C1176:D1176"/>
    <mergeCell ref="C1182:D1182"/>
    <mergeCell ref="B1188:D1188"/>
    <mergeCell ref="A1256:D1256"/>
    <mergeCell ref="A1260:D1260"/>
    <mergeCell ref="A1261:I1261"/>
    <mergeCell ref="A1270:D1270"/>
    <mergeCell ref="A1271:D1271"/>
    <mergeCell ref="A1272:D1272"/>
    <mergeCell ref="A1254:D1254"/>
    <mergeCell ref="A850:D850"/>
    <mergeCell ref="A944:D944"/>
    <mergeCell ref="A977:D977"/>
    <mergeCell ref="A738:D738"/>
    <mergeCell ref="A748:D748"/>
    <mergeCell ref="A743:D743"/>
    <mergeCell ref="A752:D752"/>
    <mergeCell ref="A753:D753"/>
    <mergeCell ref="A755:D755"/>
    <mergeCell ref="A758:D758"/>
    <mergeCell ref="A761:D761"/>
    <mergeCell ref="A764:D764"/>
    <mergeCell ref="A829:D829"/>
    <mergeCell ref="E764:G764"/>
    <mergeCell ref="A762:D762"/>
    <mergeCell ref="E762:H762"/>
    <mergeCell ref="A560:D560"/>
    <mergeCell ref="A95:D95"/>
    <mergeCell ref="A137:D137"/>
    <mergeCell ref="A138:D138"/>
    <mergeCell ref="A163:D163"/>
    <mergeCell ref="A168:D168"/>
    <mergeCell ref="E168:H168"/>
    <mergeCell ref="A185:I185"/>
    <mergeCell ref="A193:D193"/>
    <mergeCell ref="A201:D201"/>
    <mergeCell ref="A249:D249"/>
    <mergeCell ref="A162:D162"/>
    <mergeCell ref="A171:D171"/>
    <mergeCell ref="A184:D184"/>
    <mergeCell ref="A336:D336"/>
    <mergeCell ref="A206:D206"/>
    <mergeCell ref="A248:D248"/>
    <mergeCell ref="A259:D259"/>
    <mergeCell ref="A267:D267"/>
    <mergeCell ref="A273:D273"/>
    <mergeCell ref="A292:D292"/>
    <mergeCell ref="A1:I1"/>
    <mergeCell ref="A2:I2"/>
    <mergeCell ref="A3:I3"/>
    <mergeCell ref="A5:I5"/>
    <mergeCell ref="A6:D6"/>
    <mergeCell ref="A21:D21"/>
    <mergeCell ref="A26:D26"/>
    <mergeCell ref="A13:D13"/>
    <mergeCell ref="A14:D14"/>
    <mergeCell ref="A24:D24"/>
    <mergeCell ref="A12:G12"/>
    <mergeCell ref="A15:D15"/>
    <mergeCell ref="A17:D17"/>
    <mergeCell ref="A19:D19"/>
    <mergeCell ref="A22:D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C709BB57038F46B4BD03C83483D7AA" ma:contentTypeVersion="5" ma:contentTypeDescription="Create a new document." ma:contentTypeScope="" ma:versionID="6982cf1dd15058845a2a505db6707ab6">
  <xsd:schema xmlns:xsd="http://www.w3.org/2001/XMLSchema" xmlns:xs="http://www.w3.org/2001/XMLSchema" xmlns:p="http://schemas.microsoft.com/office/2006/metadata/properties" xmlns:ns3="3de7456d-1e06-466a-9b9b-c52f9cb993f5" xmlns:ns4="6ef18b17-579c-4f32-8bd1-f0370676eee7" targetNamespace="http://schemas.microsoft.com/office/2006/metadata/properties" ma:root="true" ma:fieldsID="1104f2e6c9a71a6e0ea3c79a538b03c2" ns3:_="" ns4:_="">
    <xsd:import namespace="3de7456d-1e06-466a-9b9b-c52f9cb993f5"/>
    <xsd:import namespace="6ef18b17-579c-4f32-8bd1-f0370676eee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7456d-1e06-466a-9b9b-c52f9cb993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f18b17-579c-4f32-8bd1-f0370676ee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D06241-552D-466C-8BAD-9FBD2FB52D1E}">
  <ds:schemaRefs>
    <ds:schemaRef ds:uri="http://schemas.microsoft.com/sharepoint/v3/contenttype/forms"/>
  </ds:schemaRefs>
</ds:datastoreItem>
</file>

<file path=customXml/itemProps2.xml><?xml version="1.0" encoding="utf-8"?>
<ds:datastoreItem xmlns:ds="http://schemas.openxmlformats.org/officeDocument/2006/customXml" ds:itemID="{FC501DD0-B0B1-4C13-8618-30FCBF6F4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7456d-1e06-466a-9b9b-c52f9cb993f5"/>
    <ds:schemaRef ds:uri="6ef18b17-579c-4f32-8bd1-f0370676ee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45D8F1-BDD8-4AC4-A056-B2CA4BB2DDDA}">
  <ds:schemaRef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6ef18b17-579c-4f32-8bd1-f0370676eee7"/>
    <ds:schemaRef ds:uri="http://purl.org/dc/dcmitype/"/>
    <ds:schemaRef ds:uri="http://purl.org/dc/elements/1.1/"/>
    <ds:schemaRef ds:uri="3de7456d-1e06-466a-9b9b-c52f9cb993f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Baskaya</dc:creator>
  <cp:lastModifiedBy>USER</cp:lastModifiedBy>
  <cp:lastPrinted>2020-12-31T07:43:59Z</cp:lastPrinted>
  <dcterms:created xsi:type="dcterms:W3CDTF">2020-12-25T13:33:14Z</dcterms:created>
  <dcterms:modified xsi:type="dcterms:W3CDTF">2022-01-03T09:06:57Z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0x01010004C709BB57038F46B4BD03C83483D7AA</vt:lpwstr>
  </property>
</Properties>
</file>